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Technical Services\Technical Documents Unit\1 Publishing Requests\P01373 - PCEM Oct 25\Formatted\"/>
    </mc:Choice>
  </mc:AlternateContent>
  <xr:revisionPtr revIDLastSave="0" documentId="13_ncr:1_{310F7835-56A6-4F3E-AD20-A43B58B1D5D1}" xr6:coauthVersionLast="47" xr6:coauthVersionMax="47" xr10:uidLastSave="{00000000-0000-0000-0000-000000000000}"/>
  <bookViews>
    <workbookView xWindow="-28920" yWindow="15" windowWidth="29040" windowHeight="15720" xr2:uid="{00000000-000D-0000-FFFF-FFFF00000000}"/>
  </bookViews>
  <sheets>
    <sheet name="M4755 Page 1" sheetId="3" r:id="rId1"/>
    <sheet name="M4755 Page 2" sheetId="2" r:id="rId2"/>
  </sheets>
  <externalReferences>
    <externalReference r:id="rId3"/>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FALSE</definedName>
    <definedName name="_AtRisk_SimSetting_ConvergencePerformPercentileTest" hidden="1">TRUE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2</definedName>
    <definedName name="_AtRisk_SimSetting_MultipleCPUManualCount" hidden="1">2</definedName>
    <definedName name="_AtRisk_SimSetting_MultipleCPUMode" hidden="1">2</definedName>
    <definedName name="_AtRisk_SimSetting_MultipleCPUModeV8" hidden="1">2</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Actuals">#REF!</definedName>
    <definedName name="Change_Requests">[1]Plan!#REF!</definedName>
    <definedName name="charge">[1]ResRates!$B$4:$O$74</definedName>
    <definedName name="CoefLT" localSheetId="1">#REF!</definedName>
    <definedName name="CoefLT">#REF!</definedName>
    <definedName name="coefST" localSheetId="1">#REF!</definedName>
    <definedName name="coefST">#REF!</definedName>
    <definedName name="CoefVLT" localSheetId="1">#REF!</definedName>
    <definedName name="CoefVLT">#REF!</definedName>
    <definedName name="Pal_Workbook_GUID" hidden="1">"MYRG1PVRH189MEM6I3452UQS"</definedName>
    <definedName name="Plan_Start" localSheetId="1">[1]Plan!#REF!</definedName>
    <definedName name="Plan_Start">[1]Plan!#REF!</definedName>
    <definedName name="_xlnm.Print_Area" localSheetId="0">'M4755 Page 1'!$A$1:$J$72</definedName>
    <definedName name="_xlnm.Print_Area" localSheetId="1">'M4755 Page 2'!$A$1:$I$58</definedName>
    <definedName name="Progress" localSheetId="1">#REF!</definedName>
    <definedName name="Progress">#REF!</definedName>
    <definedName name="q" localSheetId="1">#REF!</definedName>
    <definedName name="q">#REF!</definedName>
    <definedName name="qqqqq" localSheetId="1">#REF!</definedName>
    <definedName name="qqqqq">#REF!</definedName>
    <definedName name="R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FALSE</definedName>
    <definedName name="vers">[1]Plan!#REF!</definedName>
    <definedName name="xrate">'[2]Hrs URS NZ'!#REF!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7" i="3" l="1"/>
  <c r="H32" i="3"/>
  <c r="H10" i="2"/>
  <c r="H49" i="3"/>
  <c r="H50" i="3"/>
  <c r="H48" i="3"/>
  <c r="H47" i="3"/>
  <c r="H46" i="3"/>
  <c r="H45" i="3"/>
  <c r="H39" i="3"/>
  <c r="H38" i="3"/>
  <c r="H23" i="3"/>
  <c r="H24" i="3"/>
  <c r="H25" i="3"/>
  <c r="H19" i="3"/>
  <c r="H17" i="3"/>
  <c r="H18" i="3"/>
  <c r="H26" i="3"/>
  <c r="H27" i="3" l="1"/>
  <c r="H31" i="3"/>
  <c r="H33" i="3"/>
  <c r="H34" i="3"/>
  <c r="H22" i="3"/>
  <c r="H44" i="3"/>
  <c r="H51" i="3" s="1"/>
  <c r="H37" i="3"/>
  <c r="H40" i="3" s="1"/>
  <c r="H20" i="3"/>
  <c r="C65" i="3"/>
  <c r="C67" i="3" s="1"/>
  <c r="C69" i="3" s="1"/>
  <c r="F62" i="3"/>
  <c r="C3" i="2"/>
  <c r="C4" i="2"/>
  <c r="C5" i="2"/>
  <c r="C6" i="2"/>
  <c r="D64" i="3"/>
  <c r="E64" i="3" s="1"/>
  <c r="F64" i="3" s="1"/>
  <c r="C66" i="3"/>
  <c r="C68" i="3" s="1"/>
  <c r="C70" i="3" s="1"/>
  <c r="F10" i="2"/>
  <c r="C13" i="2"/>
  <c r="C10" i="2"/>
  <c r="E62" i="3"/>
  <c r="D62" i="3"/>
  <c r="C62" i="3"/>
  <c r="H28" i="3" l="1"/>
  <c r="H30" i="3" l="1"/>
  <c r="H35" i="3" l="1"/>
  <c r="H41" i="3" l="1"/>
  <c r="H53" i="3" s="1"/>
  <c r="H59" i="3" l="1"/>
  <c r="G56" i="3"/>
  <c r="D56" i="3"/>
  <c r="D66" i="3" s="1"/>
  <c r="D68" i="3" s="1"/>
  <c r="D70" i="3" s="1"/>
  <c r="F56" i="3"/>
  <c r="F66" i="3" s="1"/>
  <c r="F68" i="3" s="1"/>
  <c r="F70" i="3" s="1"/>
  <c r="D55" i="3"/>
  <c r="D65" i="3" s="1"/>
  <c r="D69" i="3" s="1"/>
  <c r="F55" i="3"/>
  <c r="F65" i="3" s="1"/>
  <c r="F67" i="3" s="1"/>
  <c r="F69" i="3" s="1"/>
  <c r="G55" i="3"/>
  <c r="E56" i="3"/>
  <c r="E66" i="3" s="1"/>
  <c r="E68" i="3" s="1"/>
  <c r="E70" i="3" s="1"/>
  <c r="H58" i="3"/>
  <c r="I58" i="3"/>
  <c r="I59" i="3"/>
  <c r="E55" i="3"/>
  <c r="E65" i="3" s="1"/>
  <c r="E67" i="3" s="1"/>
  <c r="E69" i="3" s="1"/>
  <c r="H69" i="3" l="1"/>
  <c r="I70" i="3"/>
  <c r="H67" i="3"/>
  <c r="H71" i="3" s="1"/>
  <c r="I68" i="3"/>
  <c r="I71" i="3" s="1"/>
</calcChain>
</file>

<file path=xl/sharedStrings.xml><?xml version="1.0" encoding="utf-8"?>
<sst xmlns="http://schemas.openxmlformats.org/spreadsheetml/2006/main" count="123" uniqueCount="103">
  <si>
    <t>Project Cost Estimate (Summary)</t>
  </si>
  <si>
    <t>Project Details:</t>
  </si>
  <si>
    <t xml:space="preserve">   Project Number:</t>
  </si>
  <si>
    <t xml:space="preserve">   Project Location:</t>
  </si>
  <si>
    <t xml:space="preserve">Activity Group </t>
  </si>
  <si>
    <t>Total ($)</t>
  </si>
  <si>
    <t>Concept Phase</t>
  </si>
  <si>
    <t>Development Phase</t>
  </si>
  <si>
    <t>Implementation Phase</t>
  </si>
  <si>
    <t>Finalisation Phase</t>
  </si>
  <si>
    <t>Risk and Contingency</t>
  </si>
  <si>
    <t># - For advice on Escalation refer QTRIP Development Guidelines and/or Project Cost Estimating Manual</t>
  </si>
  <si>
    <t>Project Cost Estimate continued ... page 2</t>
  </si>
  <si>
    <t>Project Cost Estimate Certification</t>
  </si>
  <si>
    <t>Project Cost
Estimate</t>
  </si>
  <si>
    <t>Estimator’s Name</t>
  </si>
  <si>
    <t>Signature</t>
  </si>
  <si>
    <t xml:space="preserve">Date </t>
  </si>
  <si>
    <t>Peer Review</t>
  </si>
  <si>
    <t>Reviewer's Name</t>
  </si>
  <si>
    <t>Recommendation</t>
  </si>
  <si>
    <t>Project Manager's  Name</t>
  </si>
  <si>
    <t>Concurrence
Project Review</t>
  </si>
  <si>
    <t>Estimate Approval</t>
  </si>
  <si>
    <t>Approver's Name</t>
  </si>
  <si>
    <t xml:space="preserve">Escalation Rate (%) </t>
  </si>
  <si>
    <t>Responsible Business Area</t>
  </si>
  <si>
    <t>Primary Work Location District</t>
  </si>
  <si>
    <t xml:space="preserve">LGA </t>
  </si>
  <si>
    <t xml:space="preserve">Project Phase </t>
  </si>
  <si>
    <t xml:space="preserve">Estimate Category (1 to 6) </t>
  </si>
  <si>
    <t>Contract Type</t>
  </si>
  <si>
    <t>P50</t>
  </si>
  <si>
    <t>P90</t>
  </si>
  <si>
    <t>Cashflow (P50)</t>
  </si>
  <si>
    <t>Cashflow (P90)</t>
  </si>
  <si>
    <t>I am satisfied that this P50/P90 estimate has been prepared in accordance with the Project Cost Estimating Manual and meets the requirements of approved project proposal, business case or project plan, as relevant. Any issues raised in the peer review have been resolved as per the Estimate Review Checklist. 
I recommend that this estimate be approved.</t>
  </si>
  <si>
    <t xml:space="preserve">   Project Manager</t>
  </si>
  <si>
    <t>Escalation Amount (P50)</t>
  </si>
  <si>
    <t>Escalation Amount (P90)</t>
  </si>
  <si>
    <t xml:space="preserve">   Project Name:</t>
  </si>
  <si>
    <t>TIC - CO</t>
  </si>
  <si>
    <t>3 Business Case</t>
  </si>
  <si>
    <t>Base Estimate (Principal's Cost + Construction Contractor's Cost)</t>
  </si>
  <si>
    <t>Risk Cashflow (Planned Risk + Unplanned Risk) (P50)</t>
  </si>
  <si>
    <t>Risk Cashflow (Planned Risk + Unplanned Risk) (P90)</t>
  </si>
  <si>
    <t>Previous Years</t>
  </si>
  <si>
    <t>Construction Contractor's Costs</t>
  </si>
  <si>
    <t>Total Project Cost in Current $ (Base Estimate + Contingency)</t>
  </si>
  <si>
    <t>Out-Turn Cashflow (P50)</t>
  </si>
  <si>
    <t>Development Phase Sub Total</t>
  </si>
  <si>
    <t>Concept Phase Sub Total</t>
  </si>
  <si>
    <t>Finalisation Phase Sub Total</t>
  </si>
  <si>
    <t>Implementation Phase Sub Total</t>
  </si>
  <si>
    <t>Principal's Costs Total</t>
  </si>
  <si>
    <t>Principal's Costs</t>
  </si>
  <si>
    <t>Escalation Factor</t>
  </si>
  <si>
    <t>Total Project Cost Out-Turn $ (Base Estimate + Contingency + Escalation)</t>
  </si>
  <si>
    <t>Out-Turn Cost Calculation</t>
  </si>
  <si>
    <t>Out-Turn Cashflow (P90)</t>
  </si>
  <si>
    <t>Sunk Costs</t>
  </si>
  <si>
    <t>Finalisation Phase Costs</t>
  </si>
  <si>
    <t>Page 2 of 2 M4755 June 2025</t>
  </si>
  <si>
    <t>Page 1 of 2 M4755 June 2025</t>
  </si>
  <si>
    <t>NCHD 250-127: Replacement of timber bridge over King John Creek, Beerburrum Road</t>
  </si>
  <si>
    <t>John Smith</t>
  </si>
  <si>
    <t>127 - Beerburrum Road</t>
  </si>
  <si>
    <t>North Coast</t>
  </si>
  <si>
    <t>Business Case</t>
  </si>
  <si>
    <t>Maroochydore</t>
  </si>
  <si>
    <t>3 - Business Case</t>
  </si>
  <si>
    <t>Moreton Bay Regional</t>
  </si>
  <si>
    <t>Business Case estimate</t>
  </si>
  <si>
    <t>Start Year</t>
  </si>
  <si>
    <t>Start Year + 1</t>
  </si>
  <si>
    <t>Start Year + 2</t>
  </si>
  <si>
    <t>Subsequent Years</t>
  </si>
  <si>
    <t>Project management</t>
  </si>
  <si>
    <t xml:space="preserve">Preliminary design </t>
  </si>
  <si>
    <t>Detailed design</t>
  </si>
  <si>
    <t>Resumptions</t>
  </si>
  <si>
    <t>PUP relocations</t>
  </si>
  <si>
    <t>Contract administration</t>
  </si>
  <si>
    <t>Principal supplied materials</t>
  </si>
  <si>
    <t xml:space="preserve">Project management </t>
  </si>
  <si>
    <t>Traffic management</t>
  </si>
  <si>
    <t>Earthworks</t>
  </si>
  <si>
    <t>Drainage</t>
  </si>
  <si>
    <t>Bridges</t>
  </si>
  <si>
    <t>Pavement</t>
  </si>
  <si>
    <t>Environmental works</t>
  </si>
  <si>
    <t>Construction Contractors Costs Total</t>
  </si>
  <si>
    <t>% of Contingency from the Base Estimate</t>
  </si>
  <si>
    <t>PAI and Qleave</t>
  </si>
  <si>
    <r>
      <t xml:space="preserve"> Project</t>
    </r>
    <r>
      <rPr>
        <b/>
        <sz val="11"/>
        <rFont val="Noto Sans"/>
        <family val="2"/>
      </rPr>
      <t xml:space="preserve"> Number:</t>
    </r>
  </si>
  <si>
    <r>
      <t xml:space="preserve"> </t>
    </r>
    <r>
      <rPr>
        <b/>
        <sz val="11"/>
        <rFont val="Noto Sans"/>
        <family val="2"/>
      </rPr>
      <t>Project Name:</t>
    </r>
  </si>
  <si>
    <r>
      <t xml:space="preserve"> </t>
    </r>
    <r>
      <rPr>
        <b/>
        <sz val="11"/>
        <rFont val="Noto Sans"/>
        <family val="2"/>
      </rPr>
      <t>Project Manager</t>
    </r>
  </si>
  <si>
    <r>
      <t xml:space="preserve"> </t>
    </r>
    <r>
      <rPr>
        <b/>
        <sz val="11"/>
        <rFont val="Noto Sans"/>
        <family val="2"/>
      </rPr>
      <t>Project Location:</t>
    </r>
  </si>
  <si>
    <r>
      <t>I certify that I have prepared this estimate in accordance with the Project Cost Estimating Manual based on the project information contained in the project scope statement, plans, documents and program of work included in this submission.  I further certify that</t>
    </r>
    <r>
      <rPr>
        <i/>
        <sz val="11"/>
        <rFont val="Noto Sans"/>
        <family val="2"/>
      </rPr>
      <t xml:space="preserve"> I have used appropriate risk management approach to develop contingencies and</t>
    </r>
    <r>
      <rPr>
        <i/>
        <sz val="11"/>
        <color indexed="8"/>
        <rFont val="Noto Sans"/>
        <family val="2"/>
      </rPr>
      <t xml:space="preserve"> this is a P50/P90  risk adjusted estimate. </t>
    </r>
  </si>
  <si>
    <r>
      <t>I certify that I have conducted a peer review for this estimate in accordance</t>
    </r>
    <r>
      <rPr>
        <i/>
        <sz val="11"/>
        <color rgb="FFFF0000"/>
        <rFont val="Noto Sans"/>
        <family val="2"/>
      </rPr>
      <t xml:space="preserve"> </t>
    </r>
    <r>
      <rPr>
        <i/>
        <sz val="11"/>
        <rFont val="Noto Sans"/>
        <family val="2"/>
      </rPr>
      <t>with the requirements of the Project Cost estimating</t>
    </r>
    <r>
      <rPr>
        <i/>
        <sz val="11"/>
        <color indexed="8"/>
        <rFont val="Noto Sans"/>
        <family val="2"/>
      </rPr>
      <t xml:space="preserve"> Manual. Points of difference </t>
    </r>
    <r>
      <rPr>
        <i/>
        <sz val="11"/>
        <rFont val="Noto Sans"/>
        <family val="2"/>
      </rPr>
      <t>between the estimator and the peer reviewer have</t>
    </r>
    <r>
      <rPr>
        <i/>
        <sz val="11"/>
        <color indexed="8"/>
        <rFont val="Noto Sans"/>
        <family val="2"/>
      </rPr>
      <t xml:space="preserve"> been resolved and adjustments incorporated in the cost estimate as appropriate. Peer review undertaken on ______________.</t>
    </r>
  </si>
  <si>
    <r>
      <rPr>
        <sz val="11"/>
        <rFont val="Noto Sans"/>
        <family val="2"/>
      </rPr>
      <t>Peer R</t>
    </r>
    <r>
      <rPr>
        <sz val="11"/>
        <color indexed="8"/>
        <rFont val="Noto Sans"/>
        <family val="2"/>
      </rPr>
      <t>eviewer's Name</t>
    </r>
  </si>
  <si>
    <r>
      <t xml:space="preserve">I have </t>
    </r>
    <r>
      <rPr>
        <i/>
        <sz val="11"/>
        <rFont val="Noto Sans"/>
        <family val="2"/>
      </rPr>
      <t>undertaken the concurrence review for this project in accordance with the Proje</t>
    </r>
    <r>
      <rPr>
        <i/>
        <sz val="11"/>
        <color indexed="8"/>
        <rFont val="Noto Sans"/>
        <family val="2"/>
      </rPr>
      <t>ct Cost estimating Manual and I am satisfied that the estimate is reasonable for this stage of the project. I also confirm that I am an independent third party and suitably qualified to undertake this review.</t>
    </r>
  </si>
  <si>
    <r>
      <t xml:space="preserve">I am satisfied that the  project cost estimate was prepared </t>
    </r>
    <r>
      <rPr>
        <i/>
        <sz val="11"/>
        <rFont val="Noto Sans"/>
        <family val="2"/>
      </rPr>
      <t xml:space="preserve">for this project </t>
    </r>
    <r>
      <rPr>
        <i/>
        <sz val="11"/>
        <color indexed="8"/>
        <rFont val="Noto Sans"/>
        <family val="2"/>
      </rPr>
      <t xml:space="preserve">in accordance with the processes outlined in the current Project Cost Estimating Manual and that any issues raised in the concurrence review (if one was required) have been resolved as per the Estimate Review Checklist. 
</t>
    </r>
    <r>
      <rPr>
        <i/>
        <strike/>
        <sz val="11"/>
        <color indexed="8"/>
        <rFont val="Noto Sans"/>
        <family val="2"/>
      </rPr>
      <t>Regional</t>
    </r>
    <r>
      <rPr>
        <i/>
        <sz val="11"/>
        <color indexed="8"/>
        <rFont val="Noto Sans"/>
        <family val="2"/>
      </rPr>
      <t>/District Director</t>
    </r>
    <r>
      <rPr>
        <i/>
        <strike/>
        <sz val="11"/>
        <color indexed="8"/>
        <rFont val="Noto Sans"/>
        <family val="2"/>
      </rPr>
      <t xml:space="preserve">/ Program Manager/ Customer/ Sponsor </t>
    </r>
    <r>
      <rPr>
        <i/>
        <sz val="11"/>
        <color indexed="8"/>
        <rFont val="Noto Sans"/>
        <family val="2"/>
      </rPr>
      <t>– (Circle as appropriate)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</si>
</sst>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d/mm/yy;@"/>
    <numFmt numFmtId="165" formatCode="_-* #,##0_-;\-* #,##0_-;_-* &quot;-&quot;??_-;_-@_-"/>
    <numFmt numFmtId="166" formatCode="&quot;$&quot;#,##0.00"/>
    <numFmt numFmtId="167" formatCode="&quot;$&quot;#,##0"/>
    <numFmt numFmtId="168" formatCode="0.0%"/>
  </numFmts>
  <fonts count="27"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Calibri"/>
      <family val="2"/>
      <scheme val="minor"/>
    </font>
    <font>
      <b/>
      <sz val="14"/>
      <color indexed="8"/>
      <name val="Noto Sans"/>
      <family val="2"/>
    </font>
    <font>
      <b/>
      <sz val="18"/>
      <color indexed="8"/>
      <name val="Noto Sans"/>
      <family val="2"/>
    </font>
    <font>
      <sz val="11"/>
      <color indexed="8"/>
      <name val="Noto Sans"/>
      <family val="2"/>
    </font>
    <font>
      <b/>
      <sz val="14"/>
      <color indexed="17"/>
      <name val="Noto Sans"/>
      <family val="2"/>
    </font>
    <font>
      <b/>
      <sz val="12"/>
      <color indexed="8"/>
      <name val="Noto Sans"/>
      <family val="2"/>
    </font>
    <font>
      <b/>
      <sz val="11"/>
      <color indexed="8"/>
      <name val="Noto Sans"/>
      <family val="2"/>
    </font>
    <font>
      <sz val="10"/>
      <color indexed="8"/>
      <name val="Noto Sans"/>
      <family val="2"/>
    </font>
    <font>
      <b/>
      <sz val="11"/>
      <name val="Noto Sans"/>
      <family val="2"/>
    </font>
    <font>
      <b/>
      <sz val="13"/>
      <color indexed="9"/>
      <name val="Noto Sans"/>
      <family val="2"/>
    </font>
    <font>
      <b/>
      <sz val="12"/>
      <color indexed="9"/>
      <name val="Noto Sans"/>
      <family val="2"/>
    </font>
    <font>
      <b/>
      <sz val="14"/>
      <color indexed="9"/>
      <name val="Noto Sans"/>
      <family val="2"/>
    </font>
    <font>
      <b/>
      <sz val="12"/>
      <color theme="0" tint="-4.9989318521683403E-2"/>
      <name val="Noto Sans"/>
      <family val="2"/>
    </font>
    <font>
      <sz val="9"/>
      <color indexed="8"/>
      <name val="Noto Sans"/>
      <family val="2"/>
    </font>
    <font>
      <sz val="12"/>
      <color indexed="8"/>
      <name val="Noto Sans"/>
      <family val="2"/>
    </font>
    <font>
      <sz val="8"/>
      <color indexed="8"/>
      <name val="Noto Sans"/>
      <family val="2"/>
    </font>
    <font>
      <sz val="11"/>
      <color theme="1"/>
      <name val="Noto Sans"/>
      <family val="2"/>
    </font>
    <font>
      <b/>
      <sz val="16"/>
      <color indexed="8"/>
      <name val="Noto Sans"/>
      <family val="2"/>
    </font>
    <font>
      <i/>
      <sz val="11"/>
      <color indexed="8"/>
      <name val="Noto Sans"/>
      <family val="2"/>
    </font>
    <font>
      <i/>
      <sz val="11"/>
      <name val="Noto Sans"/>
      <family val="2"/>
    </font>
    <font>
      <i/>
      <sz val="11"/>
      <color rgb="FFFF0000"/>
      <name val="Noto Sans"/>
      <family val="2"/>
    </font>
    <font>
      <sz val="11"/>
      <name val="Noto Sans"/>
      <family val="2"/>
    </font>
    <font>
      <i/>
      <strike/>
      <sz val="11"/>
      <color indexed="8"/>
      <name val="Noto Sans"/>
      <family val="2"/>
    </font>
  </fonts>
  <fills count="5">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1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ck">
        <color indexed="64"/>
      </top>
      <bottom/>
      <diagonal/>
    </border>
  </borders>
  <cellStyleXfs count="6">
    <xf numFmtId="0" fontId="0" fillId="0" borderId="0"/>
    <xf numFmtId="0" fontId="2"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5" fillId="2" borderId="0" xfId="1" applyFont="1" applyFill="1"/>
    <xf numFmtId="0" fontId="6" fillId="2" borderId="0" xfId="1" applyFont="1" applyFill="1" applyAlignment="1">
      <alignment horizontal="left"/>
    </xf>
    <xf numFmtId="0" fontId="7" fillId="2" borderId="0" xfId="1" applyFont="1" applyFill="1"/>
    <xf numFmtId="0" fontId="8" fillId="2" borderId="0" xfId="1" applyFont="1" applyFill="1"/>
    <xf numFmtId="0" fontId="7" fillId="0" borderId="0" xfId="1" applyFont="1"/>
    <xf numFmtId="0" fontId="9" fillId="2" borderId="0" xfId="1" applyFont="1" applyFill="1"/>
    <xf numFmtId="0" fontId="10" fillId="2" borderId="0" xfId="1" applyFont="1" applyFill="1"/>
    <xf numFmtId="0" fontId="11" fillId="3" borderId="1" xfId="1" applyFont="1" applyFill="1" applyBorder="1" applyAlignment="1">
      <alignment horizontal="left" vertical="center"/>
    </xf>
    <xf numFmtId="0" fontId="11" fillId="0" borderId="14" xfId="1" applyFont="1" applyBorder="1" applyAlignment="1">
      <alignment horizontal="left" vertical="top"/>
    </xf>
    <xf numFmtId="0" fontId="7" fillId="0" borderId="10" xfId="1" applyFont="1" applyBorder="1"/>
    <xf numFmtId="0" fontId="7" fillId="0" borderId="11" xfId="1" applyFont="1" applyBorder="1"/>
    <xf numFmtId="0" fontId="11" fillId="0" borderId="2" xfId="1" applyFont="1" applyBorder="1" applyAlignment="1">
      <alignment horizontal="left" vertical="top"/>
    </xf>
    <xf numFmtId="0" fontId="7" fillId="0" borderId="3" xfId="1" applyFont="1" applyBorder="1"/>
    <xf numFmtId="0" fontId="7" fillId="2" borderId="5" xfId="1" applyFont="1" applyFill="1" applyBorder="1"/>
    <xf numFmtId="0" fontId="7" fillId="2" borderId="0" xfId="1" applyFont="1" applyFill="1" applyAlignment="1">
      <alignment horizontal="right"/>
    </xf>
    <xf numFmtId="0" fontId="12" fillId="2" borderId="0" xfId="1" applyFont="1" applyFill="1" applyAlignment="1">
      <alignment horizontal="left"/>
    </xf>
    <xf numFmtId="0" fontId="11" fillId="0" borderId="1" xfId="1" applyFont="1" applyBorder="1"/>
    <xf numFmtId="0" fontId="12" fillId="2" borderId="13" xfId="1" quotePrefix="1" applyFont="1" applyFill="1" applyBorder="1"/>
    <xf numFmtId="0" fontId="12" fillId="2" borderId="0" xfId="1" quotePrefix="1" applyFont="1" applyFill="1"/>
    <xf numFmtId="0" fontId="12" fillId="2" borderId="0" xfId="1" applyFont="1" applyFill="1" applyAlignment="1">
      <alignment horizontal="center"/>
    </xf>
    <xf numFmtId="3" fontId="11" fillId="0" borderId="1" xfId="1" applyNumberFormat="1" applyFont="1" applyBorder="1" applyAlignment="1">
      <alignment horizontal="left"/>
    </xf>
    <xf numFmtId="0" fontId="7" fillId="2" borderId="6" xfId="1" applyFont="1" applyFill="1" applyBorder="1"/>
    <xf numFmtId="3" fontId="7" fillId="2" borderId="6" xfId="1" applyNumberFormat="1" applyFont="1" applyFill="1" applyBorder="1"/>
    <xf numFmtId="3" fontId="7" fillId="2" borderId="0" xfId="1" applyNumberFormat="1" applyFont="1" applyFill="1"/>
    <xf numFmtId="0" fontId="11" fillId="0" borderId="2" xfId="1" applyFont="1" applyBorder="1"/>
    <xf numFmtId="0" fontId="11" fillId="0" borderId="1" xfId="1" applyFont="1" applyBorder="1" applyAlignment="1">
      <alignment horizontal="center"/>
    </xf>
    <xf numFmtId="164" fontId="11" fillId="0" borderId="1" xfId="1" applyNumberFormat="1" applyFont="1" applyBorder="1" applyAlignment="1">
      <alignment horizontal="center"/>
    </xf>
    <xf numFmtId="0" fontId="7" fillId="2" borderId="0" xfId="1" applyFont="1" applyFill="1" applyAlignment="1">
      <alignment vertical="center"/>
    </xf>
    <xf numFmtId="0" fontId="7" fillId="2" borderId="0" xfId="1" applyFont="1" applyFill="1" applyAlignment="1">
      <alignment horizontal="center" vertical="center" wrapText="1"/>
    </xf>
    <xf numFmtId="0" fontId="7" fillId="2" borderId="0" xfId="1" applyFont="1" applyFill="1" applyAlignment="1">
      <alignment horizontal="center" vertical="center"/>
    </xf>
    <xf numFmtId="0" fontId="13" fillId="4" borderId="2" xfId="1" applyFont="1" applyFill="1" applyBorder="1"/>
    <xf numFmtId="0" fontId="7" fillId="2" borderId="0" xfId="1" applyFont="1" applyFill="1" applyAlignment="1">
      <alignment horizontal="center"/>
    </xf>
    <xf numFmtId="0" fontId="7" fillId="2" borderId="0" xfId="1" applyFont="1" applyFill="1" applyAlignment="1">
      <alignment horizontal="center" wrapText="1"/>
    </xf>
    <xf numFmtId="3" fontId="7" fillId="2" borderId="0" xfId="1" applyNumberFormat="1" applyFont="1" applyFill="1" applyAlignment="1">
      <alignment horizontal="right"/>
    </xf>
    <xf numFmtId="0" fontId="14" fillId="4" borderId="2" xfId="1" applyFont="1" applyFill="1" applyBorder="1"/>
    <xf numFmtId="0" fontId="7" fillId="4" borderId="3" xfId="1" applyFont="1" applyFill="1" applyBorder="1"/>
    <xf numFmtId="0" fontId="7" fillId="4" borderId="4" xfId="1" applyFont="1" applyFill="1" applyBorder="1"/>
    <xf numFmtId="0" fontId="7" fillId="3" borderId="2" xfId="1" applyFont="1" applyFill="1" applyBorder="1"/>
    <xf numFmtId="167" fontId="7" fillId="3" borderId="2" xfId="2" applyNumberFormat="1" applyFont="1" applyFill="1" applyBorder="1" applyAlignment="1">
      <alignment horizontal="center"/>
    </xf>
    <xf numFmtId="0" fontId="9" fillId="2" borderId="0" xfId="1" applyFont="1" applyFill="1" applyAlignment="1">
      <alignment horizontal="right"/>
    </xf>
    <xf numFmtId="0" fontId="7" fillId="4" borderId="3" xfId="1" applyFont="1" applyFill="1" applyBorder="1" applyAlignment="1">
      <alignment horizontal="center"/>
    </xf>
    <xf numFmtId="3" fontId="7" fillId="4" borderId="4" xfId="1" applyNumberFormat="1" applyFont="1" applyFill="1" applyBorder="1" applyAlignment="1">
      <alignment horizontal="center"/>
    </xf>
    <xf numFmtId="167" fontId="7" fillId="3" borderId="1" xfId="2" applyNumberFormat="1" applyFont="1" applyFill="1" applyBorder="1" applyAlignment="1">
      <alignment horizontal="center"/>
    </xf>
    <xf numFmtId="165" fontId="7" fillId="2" borderId="0" xfId="2" applyNumberFormat="1" applyFont="1" applyFill="1" applyAlignment="1"/>
    <xf numFmtId="165" fontId="7" fillId="4" borderId="3" xfId="2" applyNumberFormat="1" applyFont="1" applyFill="1" applyBorder="1" applyAlignment="1"/>
    <xf numFmtId="165" fontId="7" fillId="4" borderId="3" xfId="2" applyNumberFormat="1" applyFont="1" applyFill="1" applyBorder="1" applyAlignment="1">
      <alignment horizontal="center"/>
    </xf>
    <xf numFmtId="165" fontId="7" fillId="4" borderId="4" xfId="2" applyNumberFormat="1" applyFont="1" applyFill="1" applyBorder="1" applyAlignment="1">
      <alignment horizontal="center"/>
    </xf>
    <xf numFmtId="167" fontId="7" fillId="0" borderId="1" xfId="2" applyNumberFormat="1" applyFont="1" applyFill="1" applyBorder="1" applyAlignment="1">
      <alignment horizontal="center"/>
    </xf>
    <xf numFmtId="165" fontId="13" fillId="4" borderId="3" xfId="2" applyNumberFormat="1" applyFont="1" applyFill="1" applyBorder="1" applyAlignment="1">
      <alignment horizontal="right"/>
    </xf>
    <xf numFmtId="165" fontId="13" fillId="4" borderId="4" xfId="2" applyNumberFormat="1" applyFont="1" applyFill="1" applyBorder="1" applyAlignment="1">
      <alignment horizontal="right"/>
    </xf>
    <xf numFmtId="166" fontId="9" fillId="2" borderId="10" xfId="1" applyNumberFormat="1" applyFont="1" applyFill="1" applyBorder="1" applyAlignment="1">
      <alignment horizontal="right"/>
    </xf>
    <xf numFmtId="166" fontId="9" fillId="2" borderId="11" xfId="1" applyNumberFormat="1" applyFont="1" applyFill="1" applyBorder="1" applyAlignment="1">
      <alignment horizontal="right"/>
    </xf>
    <xf numFmtId="0" fontId="15" fillId="4" borderId="7" xfId="1" applyFont="1" applyFill="1" applyBorder="1"/>
    <xf numFmtId="165" fontId="7" fillId="4" borderId="8" xfId="2" applyNumberFormat="1" applyFont="1" applyFill="1" applyBorder="1" applyAlignment="1"/>
    <xf numFmtId="165" fontId="7" fillId="4" borderId="8" xfId="2" applyNumberFormat="1" applyFont="1" applyFill="1" applyBorder="1" applyAlignment="1">
      <alignment horizontal="right"/>
    </xf>
    <xf numFmtId="165" fontId="7" fillId="4" borderId="9" xfId="2" applyNumberFormat="1" applyFont="1" applyFill="1" applyBorder="1" applyAlignment="1">
      <alignment horizontal="right"/>
    </xf>
    <xf numFmtId="166" fontId="7" fillId="3" borderId="2" xfId="1" applyNumberFormat="1" applyFont="1" applyFill="1" applyBorder="1"/>
    <xf numFmtId="167" fontId="7" fillId="2" borderId="0" xfId="1" applyNumberFormat="1" applyFont="1" applyFill="1" applyAlignment="1">
      <alignment horizontal="right"/>
    </xf>
    <xf numFmtId="0" fontId="15" fillId="4" borderId="2" xfId="1" applyFont="1" applyFill="1" applyBorder="1"/>
    <xf numFmtId="0" fontId="15" fillId="4" borderId="3" xfId="1" applyFont="1" applyFill="1" applyBorder="1"/>
    <xf numFmtId="165" fontId="15" fillId="4" borderId="3" xfId="2" applyNumberFormat="1" applyFont="1" applyFill="1" applyBorder="1" applyAlignment="1"/>
    <xf numFmtId="0" fontId="13" fillId="4" borderId="7" xfId="1" applyFont="1" applyFill="1" applyBorder="1"/>
    <xf numFmtId="165" fontId="16" fillId="4" borderId="1" xfId="2" applyNumberFormat="1" applyFont="1" applyFill="1" applyBorder="1" applyAlignment="1">
      <alignment horizontal="center"/>
    </xf>
    <xf numFmtId="165" fontId="16" fillId="4" borderId="4" xfId="2" applyNumberFormat="1" applyFont="1" applyFill="1" applyBorder="1" applyAlignment="1">
      <alignment horizontal="center"/>
    </xf>
    <xf numFmtId="0" fontId="7" fillId="3" borderId="2" xfId="1" applyFont="1" applyFill="1" applyBorder="1" applyAlignment="1">
      <alignment wrapText="1"/>
    </xf>
    <xf numFmtId="167" fontId="11" fillId="3" borderId="1" xfId="1" applyNumberFormat="1" applyFont="1" applyFill="1" applyBorder="1" applyAlignment="1">
      <alignment horizontal="center" vertical="center"/>
    </xf>
    <xf numFmtId="167" fontId="7" fillId="3" borderId="1" xfId="1" applyNumberFormat="1" applyFont="1" applyFill="1" applyBorder="1" applyAlignment="1">
      <alignment horizontal="center" vertical="center"/>
    </xf>
    <xf numFmtId="167" fontId="7" fillId="0" borderId="1" xfId="2" applyNumberFormat="1" applyFont="1" applyFill="1" applyBorder="1" applyAlignment="1">
      <alignment horizontal="center" vertical="center"/>
    </xf>
    <xf numFmtId="167" fontId="7" fillId="3" borderId="4" xfId="2" applyNumberFormat="1" applyFont="1" applyFill="1" applyBorder="1" applyAlignment="1">
      <alignment horizontal="center" vertical="center"/>
    </xf>
    <xf numFmtId="167" fontId="7" fillId="3" borderId="1" xfId="2" applyNumberFormat="1" applyFont="1" applyFill="1" applyBorder="1" applyAlignment="1">
      <alignment horizontal="center" vertical="center"/>
    </xf>
    <xf numFmtId="167" fontId="7" fillId="0" borderId="4" xfId="2" applyNumberFormat="1" applyFont="1" applyFill="1" applyBorder="1" applyAlignment="1">
      <alignment horizontal="center" vertical="center"/>
    </xf>
    <xf numFmtId="167" fontId="9" fillId="2" borderId="1" xfId="1" applyNumberFormat="1" applyFont="1" applyFill="1" applyBorder="1" applyAlignment="1">
      <alignment horizontal="center"/>
    </xf>
    <xf numFmtId="0" fontId="15" fillId="4" borderId="2" xfId="1" applyFont="1" applyFill="1" applyBorder="1" applyAlignment="1">
      <alignment horizontal="right"/>
    </xf>
    <xf numFmtId="168" fontId="9" fillId="2" borderId="1" xfId="5" applyNumberFormat="1" applyFont="1" applyFill="1" applyBorder="1" applyAlignment="1">
      <alignment horizontal="center"/>
    </xf>
    <xf numFmtId="167" fontId="7" fillId="4" borderId="3" xfId="1" applyNumberFormat="1" applyFont="1" applyFill="1" applyBorder="1"/>
    <xf numFmtId="0" fontId="7" fillId="2" borderId="1" xfId="1" applyFont="1" applyFill="1" applyBorder="1"/>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14" xfId="1" applyFont="1" applyFill="1" applyBorder="1" applyAlignment="1">
      <alignment wrapText="1"/>
    </xf>
    <xf numFmtId="0" fontId="7" fillId="2" borderId="11" xfId="1" applyFont="1" applyFill="1" applyBorder="1" applyAlignment="1">
      <alignment wrapText="1"/>
    </xf>
    <xf numFmtId="0" fontId="7" fillId="2" borderId="1" xfId="1" applyFont="1" applyFill="1" applyBorder="1" applyAlignment="1">
      <alignment horizontal="left" vertical="center"/>
    </xf>
    <xf numFmtId="10" fontId="17" fillId="2" borderId="1" xfId="1" applyNumberFormat="1" applyFont="1" applyFill="1" applyBorder="1" applyAlignment="1">
      <alignment horizontal="center" vertical="center"/>
    </xf>
    <xf numFmtId="10" fontId="17" fillId="2" borderId="1" xfId="5" applyNumberFormat="1" applyFont="1" applyFill="1" applyBorder="1" applyAlignment="1">
      <alignment horizontal="center" vertical="center"/>
    </xf>
    <xf numFmtId="0" fontId="7" fillId="2" borderId="13" xfId="1" applyFont="1" applyFill="1" applyBorder="1" applyAlignment="1">
      <alignment wrapText="1"/>
    </xf>
    <xf numFmtId="0" fontId="7" fillId="2" borderId="12" xfId="1" applyFont="1" applyFill="1" applyBorder="1" applyAlignment="1">
      <alignment wrapText="1"/>
    </xf>
    <xf numFmtId="2" fontId="17" fillId="2" borderId="1" xfId="1" applyNumberFormat="1" applyFont="1" applyFill="1" applyBorder="1" applyAlignment="1">
      <alignment horizontal="center" vertical="center"/>
    </xf>
    <xf numFmtId="0" fontId="7" fillId="2" borderId="1" xfId="1" applyFont="1" applyFill="1" applyBorder="1" applyAlignment="1">
      <alignment vertical="center"/>
    </xf>
    <xf numFmtId="167" fontId="17" fillId="2" borderId="1" xfId="1" applyNumberFormat="1" applyFont="1" applyFill="1" applyBorder="1" applyAlignment="1">
      <alignment horizontal="center" vertical="center"/>
    </xf>
    <xf numFmtId="0" fontId="7" fillId="2" borderId="7" xfId="1" applyFont="1" applyFill="1" applyBorder="1" applyAlignment="1">
      <alignment wrapText="1"/>
    </xf>
    <xf numFmtId="0" fontId="7" fillId="2" borderId="9" xfId="1" applyFont="1" applyFill="1" applyBorder="1" applyAlignment="1">
      <alignment wrapText="1"/>
    </xf>
    <xf numFmtId="9" fontId="7" fillId="2" borderId="2" xfId="1" applyNumberFormat="1" applyFont="1" applyFill="1" applyBorder="1" applyAlignment="1">
      <alignment horizontal="left" vertical="center"/>
    </xf>
    <xf numFmtId="166" fontId="9" fillId="2" borderId="1" xfId="1" applyNumberFormat="1" applyFont="1" applyFill="1" applyBorder="1" applyAlignment="1">
      <alignment horizontal="center"/>
    </xf>
    <xf numFmtId="9" fontId="7" fillId="2" borderId="1" xfId="1" applyNumberFormat="1" applyFont="1" applyFill="1" applyBorder="1" applyAlignment="1">
      <alignment horizontal="left" vertical="center"/>
    </xf>
    <xf numFmtId="166" fontId="18" fillId="2" borderId="1" xfId="1" applyNumberFormat="1" applyFont="1" applyFill="1" applyBorder="1" applyAlignment="1">
      <alignment horizontal="center"/>
    </xf>
    <xf numFmtId="166" fontId="18" fillId="2" borderId="1" xfId="1" applyNumberFormat="1" applyFont="1" applyFill="1" applyBorder="1" applyAlignment="1">
      <alignment horizontal="right"/>
    </xf>
    <xf numFmtId="167" fontId="15" fillId="4" borderId="1" xfId="1" applyNumberFormat="1" applyFont="1" applyFill="1" applyBorder="1" applyAlignment="1">
      <alignment horizontal="center"/>
    </xf>
    <xf numFmtId="0" fontId="19" fillId="2" borderId="0" xfId="1" applyFont="1" applyFill="1"/>
    <xf numFmtId="166" fontId="7" fillId="0" borderId="0" xfId="1" applyNumberFormat="1" applyFont="1"/>
    <xf numFmtId="0" fontId="10" fillId="2" borderId="0" xfId="1" applyFont="1" applyFill="1" applyAlignment="1">
      <alignment horizontal="left"/>
    </xf>
    <xf numFmtId="0" fontId="11" fillId="3" borderId="1" xfId="1" applyFont="1" applyFill="1" applyBorder="1" applyAlignment="1">
      <alignment horizontal="left" vertical="top"/>
    </xf>
    <xf numFmtId="0" fontId="7" fillId="0" borderId="4" xfId="1" applyFont="1" applyBorder="1"/>
    <xf numFmtId="3" fontId="7" fillId="2" borderId="5" xfId="1" applyNumberFormat="1" applyFont="1" applyFill="1" applyBorder="1"/>
    <xf numFmtId="0" fontId="21" fillId="2" borderId="0" xfId="1" applyFont="1" applyFill="1"/>
    <xf numFmtId="0" fontId="10" fillId="2" borderId="0" xfId="1" applyFont="1" applyFill="1" applyAlignment="1">
      <alignment wrapText="1"/>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15" fontId="7" fillId="0" borderId="1" xfId="1" applyNumberFormat="1" applyFont="1" applyBorder="1" applyAlignment="1">
      <alignment horizontal="center" vertical="center"/>
    </xf>
    <xf numFmtId="0" fontId="7" fillId="2" borderId="8" xfId="1" applyFont="1" applyFill="1" applyBorder="1"/>
    <xf numFmtId="3" fontId="7" fillId="2" borderId="8" xfId="1" applyNumberFormat="1" applyFont="1" applyFill="1" applyBorder="1"/>
    <xf numFmtId="0" fontId="7" fillId="0" borderId="2" xfId="1" applyFont="1" applyBorder="1" applyAlignment="1">
      <alignment vertical="center"/>
    </xf>
    <xf numFmtId="0" fontId="7" fillId="0" borderId="7" xfId="1" applyFont="1" applyBorder="1"/>
    <xf numFmtId="0" fontId="7" fillId="0" borderId="8" xfId="1" applyFont="1" applyBorder="1"/>
    <xf numFmtId="0" fontId="7" fillId="0" borderId="9" xfId="1" applyFont="1" applyBorder="1"/>
    <xf numFmtId="3" fontId="7" fillId="0" borderId="0" xfId="1" applyNumberFormat="1" applyFont="1"/>
    <xf numFmtId="167" fontId="7" fillId="3" borderId="2" xfId="2" applyNumberFormat="1" applyFont="1" applyFill="1" applyBorder="1" applyAlignment="1">
      <alignment horizontal="center"/>
    </xf>
    <xf numFmtId="167" fontId="7" fillId="3" borderId="4" xfId="2" applyNumberFormat="1" applyFont="1" applyFill="1" applyBorder="1" applyAlignment="1">
      <alignment horizontal="center"/>
    </xf>
    <xf numFmtId="167" fontId="9" fillId="2" borderId="3" xfId="1" applyNumberFormat="1" applyFont="1" applyFill="1" applyBorder="1" applyAlignment="1">
      <alignment horizontal="center"/>
    </xf>
    <xf numFmtId="167" fontId="9" fillId="2" borderId="4" xfId="1" applyNumberFormat="1" applyFont="1" applyFill="1" applyBorder="1" applyAlignment="1">
      <alignment horizontal="center"/>
    </xf>
    <xf numFmtId="3" fontId="7" fillId="2" borderId="15" xfId="1" applyNumberFormat="1" applyFont="1" applyFill="1" applyBorder="1" applyAlignment="1">
      <alignment horizontal="center" vertical="center"/>
    </xf>
    <xf numFmtId="167" fontId="9" fillId="2" borderId="2" xfId="1" applyNumberFormat="1" applyFont="1" applyFill="1" applyBorder="1" applyAlignment="1">
      <alignment horizontal="center" vertical="center"/>
    </xf>
    <xf numFmtId="167" fontId="9" fillId="2" borderId="4" xfId="1" applyNumberFormat="1" applyFont="1" applyFill="1" applyBorder="1" applyAlignment="1">
      <alignment horizontal="center" vertical="center"/>
    </xf>
    <xf numFmtId="167" fontId="9" fillId="2" borderId="2" xfId="1" applyNumberFormat="1" applyFont="1" applyFill="1" applyBorder="1" applyAlignment="1">
      <alignment horizontal="center"/>
    </xf>
    <xf numFmtId="0" fontId="22" fillId="2" borderId="0" xfId="1" applyFont="1" applyFill="1" applyAlignment="1">
      <alignment wrapText="1"/>
    </xf>
    <xf numFmtId="0" fontId="12" fillId="2" borderId="13" xfId="1" quotePrefix="1" applyFont="1" applyFill="1" applyBorder="1" applyAlignment="1">
      <alignment horizontal="center"/>
    </xf>
    <xf numFmtId="0" fontId="20" fillId="0" borderId="12" xfId="0" applyFont="1" applyBorder="1" applyAlignment="1">
      <alignment horizontal="center"/>
    </xf>
    <xf numFmtId="0" fontId="22" fillId="2" borderId="0" xfId="1" applyFont="1" applyFill="1" applyAlignment="1">
      <alignment horizontal="left" vertical="center" wrapText="1"/>
    </xf>
    <xf numFmtId="0" fontId="22" fillId="2" borderId="0" xfId="1" applyFont="1" applyFill="1" applyAlignment="1">
      <alignment vertical="center" wrapText="1"/>
    </xf>
  </cellXfs>
  <cellStyles count="6">
    <cellStyle name="Comma 2" xfId="2" xr:uid="{00000000-0005-0000-0000-000001000000}"/>
    <cellStyle name="Currency 3" xfId="4" xr:uid="{00000000-0005-0000-0000-000002000000}"/>
    <cellStyle name="Normal" xfId="0" builtinId="0"/>
    <cellStyle name="Normal 2" xfId="3" xr:uid="{00000000-0005-0000-0000-000004000000}"/>
    <cellStyle name="Normal_~3222834" xfId="1" xr:uid="{00000000-0005-0000-0000-000005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384313</xdr:colOff>
      <xdr:row>0</xdr:row>
      <xdr:rowOff>107675</xdr:rowOff>
    </xdr:from>
    <xdr:to>
      <xdr:col>8</xdr:col>
      <xdr:colOff>1353792</xdr:colOff>
      <xdr:row>6</xdr:row>
      <xdr:rowOff>26505</xdr:rowOff>
    </xdr:to>
    <xdr:pic>
      <xdr:nvPicPr>
        <xdr:cNvPr id="2" name="Picture 2">
          <a:extLst>
            <a:ext uri="{FF2B5EF4-FFF2-40B4-BE49-F238E27FC236}">
              <a16:creationId xmlns:a16="http://schemas.microsoft.com/office/drawing/2014/main" id="{6D719523-3192-4A76-833A-86E45C2F381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55313" y="107675"/>
          <a:ext cx="969479" cy="1214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228600</xdr:colOff>
      <xdr:row>1</xdr:row>
      <xdr:rowOff>30480</xdr:rowOff>
    </xdr:from>
    <xdr:to>
      <xdr:col>7</xdr:col>
      <xdr:colOff>1171575</xdr:colOff>
      <xdr:row>6</xdr:row>
      <xdr:rowOff>60960</xdr:rowOff>
    </xdr:to>
    <xdr:pic>
      <xdr:nvPicPr>
        <xdr:cNvPr id="3" name="Picture 2" descr="2012_Crest_MONO_HR">
          <a:extLst>
            <a:ext uri="{FF2B5EF4-FFF2-40B4-BE49-F238E27FC236}">
              <a16:creationId xmlns:a16="http://schemas.microsoft.com/office/drawing/2014/main" id="{16801479-B061-47A6-97E2-DFF5D7A51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0" y="325755"/>
          <a:ext cx="942975" cy="1040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228600</xdr:colOff>
      <xdr:row>1</xdr:row>
      <xdr:rowOff>0</xdr:rowOff>
    </xdr:from>
    <xdr:to>
      <xdr:col>7</xdr:col>
      <xdr:colOff>1171575</xdr:colOff>
      <xdr:row>6</xdr:row>
      <xdr:rowOff>76200</xdr:rowOff>
    </xdr:to>
    <xdr:pic>
      <xdr:nvPicPr>
        <xdr:cNvPr id="4" name="Picture 3" descr="2012_Crest_MONO_HR">
          <a:extLst>
            <a:ext uri="{FF2B5EF4-FFF2-40B4-BE49-F238E27FC236}">
              <a16:creationId xmlns:a16="http://schemas.microsoft.com/office/drawing/2014/main" id="{C9FA8718-7A01-43D6-AF55-0F2FC3C94C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39000" y="295275"/>
          <a:ext cx="942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ark.smith/Local%20Settings/Temporary%20Internet%20Files/Content.Outlook/VRFO2RZQ/Job%2041223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christophe.kowalczyk/My%20Documents/Northern%20Link/Cost%20Reporting/Estimates/Forecast%20100430/Forecast%20from%20Cost%20Report%201004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ResRates"/>
      <sheetName val="ESTIMATE &amp; %"/>
      <sheetName val="Actual"/>
      <sheetName val="Plan"/>
      <sheetName val="Std Rep"/>
      <sheetName val="Var report"/>
      <sheetName val="Claim 1"/>
      <sheetName val="Cashflow"/>
      <sheetName val="EV Cost Rep"/>
      <sheetName val="S-Total"/>
      <sheetName val="S-1"/>
      <sheetName val="S-2"/>
      <sheetName val="S-3"/>
      <sheetName val="Sheet1"/>
    </sheetNames>
    <sheetDataSet>
      <sheetData sheetId="0"/>
      <sheetData sheetId="1">
        <row r="4">
          <cell r="B4" t="str">
            <v>A1</v>
          </cell>
          <cell r="C4" t="str">
            <v>Manager 1</v>
          </cell>
          <cell r="D4">
            <v>280</v>
          </cell>
          <cell r="E4">
            <v>800</v>
          </cell>
          <cell r="F4">
            <v>600</v>
          </cell>
          <cell r="G4">
            <v>440</v>
          </cell>
          <cell r="H4">
            <v>400</v>
          </cell>
          <cell r="I4">
            <v>380</v>
          </cell>
          <cell r="J4">
            <v>360</v>
          </cell>
          <cell r="K4">
            <v>340</v>
          </cell>
          <cell r="L4">
            <v>320</v>
          </cell>
          <cell r="M4">
            <v>300</v>
          </cell>
          <cell r="N4">
            <v>280</v>
          </cell>
          <cell r="O4">
            <v>240</v>
          </cell>
        </row>
        <row r="5">
          <cell r="B5" t="str">
            <v>A2</v>
          </cell>
          <cell r="C5" t="str">
            <v>Manager 2</v>
          </cell>
          <cell r="D5">
            <v>266</v>
          </cell>
          <cell r="E5">
            <v>760</v>
          </cell>
          <cell r="F5">
            <v>570</v>
          </cell>
          <cell r="G5">
            <v>418</v>
          </cell>
          <cell r="H5">
            <v>380</v>
          </cell>
          <cell r="I5">
            <v>361</v>
          </cell>
          <cell r="J5">
            <v>342</v>
          </cell>
          <cell r="K5">
            <v>323</v>
          </cell>
          <cell r="L5">
            <v>304</v>
          </cell>
          <cell r="M5">
            <v>285</v>
          </cell>
          <cell r="N5">
            <v>266</v>
          </cell>
          <cell r="O5">
            <v>228</v>
          </cell>
        </row>
        <row r="6">
          <cell r="B6" t="str">
            <v>A3</v>
          </cell>
          <cell r="C6" t="str">
            <v>Manager 3</v>
          </cell>
          <cell r="D6">
            <v>252</v>
          </cell>
          <cell r="E6">
            <v>720</v>
          </cell>
          <cell r="F6">
            <v>540</v>
          </cell>
          <cell r="G6">
            <v>396</v>
          </cell>
          <cell r="H6">
            <v>360</v>
          </cell>
          <cell r="I6">
            <v>342</v>
          </cell>
          <cell r="J6">
            <v>324</v>
          </cell>
          <cell r="K6">
            <v>306</v>
          </cell>
          <cell r="L6">
            <v>288</v>
          </cell>
          <cell r="M6">
            <v>270</v>
          </cell>
          <cell r="N6">
            <v>252</v>
          </cell>
          <cell r="O6">
            <v>216</v>
          </cell>
        </row>
        <row r="7">
          <cell r="B7" t="str">
            <v>A4</v>
          </cell>
          <cell r="C7" t="str">
            <v>Principal Professional 1</v>
          </cell>
          <cell r="D7">
            <v>210</v>
          </cell>
          <cell r="E7">
            <v>600</v>
          </cell>
          <cell r="F7">
            <v>450</v>
          </cell>
          <cell r="G7">
            <v>330</v>
          </cell>
          <cell r="H7">
            <v>300</v>
          </cell>
          <cell r="I7">
            <v>285</v>
          </cell>
          <cell r="J7">
            <v>270</v>
          </cell>
          <cell r="K7">
            <v>255</v>
          </cell>
          <cell r="L7">
            <v>240</v>
          </cell>
          <cell r="M7">
            <v>225</v>
          </cell>
          <cell r="N7">
            <v>210</v>
          </cell>
          <cell r="O7">
            <v>180</v>
          </cell>
        </row>
        <row r="8">
          <cell r="B8" t="str">
            <v>A5</v>
          </cell>
          <cell r="C8" t="str">
            <v>Principal Professional 2</v>
          </cell>
          <cell r="D8">
            <v>179</v>
          </cell>
          <cell r="E8">
            <v>510</v>
          </cell>
          <cell r="F8">
            <v>383</v>
          </cell>
          <cell r="G8">
            <v>281</v>
          </cell>
          <cell r="H8">
            <v>255</v>
          </cell>
          <cell r="I8">
            <v>242</v>
          </cell>
          <cell r="J8">
            <v>230</v>
          </cell>
          <cell r="K8">
            <v>217</v>
          </cell>
          <cell r="L8">
            <v>204</v>
          </cell>
          <cell r="M8">
            <v>191</v>
          </cell>
          <cell r="N8">
            <v>179</v>
          </cell>
          <cell r="O8">
            <v>153</v>
          </cell>
        </row>
        <row r="9">
          <cell r="B9" t="str">
            <v>A6</v>
          </cell>
          <cell r="C9" t="str">
            <v>Senior Professional 1</v>
          </cell>
          <cell r="D9">
            <v>151</v>
          </cell>
          <cell r="E9">
            <v>430</v>
          </cell>
          <cell r="F9">
            <v>323</v>
          </cell>
          <cell r="G9">
            <v>237</v>
          </cell>
          <cell r="H9">
            <v>215</v>
          </cell>
          <cell r="I9">
            <v>204</v>
          </cell>
          <cell r="J9">
            <v>194</v>
          </cell>
          <cell r="K9">
            <v>183</v>
          </cell>
          <cell r="L9">
            <v>172</v>
          </cell>
          <cell r="M9">
            <v>161</v>
          </cell>
          <cell r="N9">
            <v>151</v>
          </cell>
          <cell r="O9">
            <v>129</v>
          </cell>
        </row>
        <row r="10">
          <cell r="B10" t="str">
            <v>A7</v>
          </cell>
          <cell r="C10" t="str">
            <v>Senior Professional 2</v>
          </cell>
          <cell r="D10">
            <v>130</v>
          </cell>
          <cell r="E10">
            <v>370</v>
          </cell>
          <cell r="F10">
            <v>278</v>
          </cell>
          <cell r="G10">
            <v>204</v>
          </cell>
          <cell r="H10">
            <v>185</v>
          </cell>
          <cell r="I10">
            <v>176</v>
          </cell>
          <cell r="J10">
            <v>167</v>
          </cell>
          <cell r="K10">
            <v>157</v>
          </cell>
          <cell r="L10">
            <v>148</v>
          </cell>
          <cell r="M10">
            <v>139</v>
          </cell>
          <cell r="N10">
            <v>130</v>
          </cell>
          <cell r="O10">
            <v>111</v>
          </cell>
        </row>
        <row r="11">
          <cell r="B11" t="str">
            <v>A8</v>
          </cell>
          <cell r="C11" t="str">
            <v>Professional 1</v>
          </cell>
          <cell r="D11">
            <v>109</v>
          </cell>
          <cell r="E11">
            <v>310</v>
          </cell>
          <cell r="F11">
            <v>233</v>
          </cell>
          <cell r="G11">
            <v>171</v>
          </cell>
          <cell r="H11">
            <v>155</v>
          </cell>
          <cell r="I11">
            <v>147</v>
          </cell>
          <cell r="J11">
            <v>140</v>
          </cell>
          <cell r="K11">
            <v>132</v>
          </cell>
          <cell r="L11">
            <v>124</v>
          </cell>
          <cell r="M11">
            <v>116</v>
          </cell>
          <cell r="N11">
            <v>109</v>
          </cell>
          <cell r="O11">
            <v>93</v>
          </cell>
        </row>
        <row r="12">
          <cell r="B12" t="str">
            <v>A9</v>
          </cell>
          <cell r="C12" t="str">
            <v>Professional 2</v>
          </cell>
          <cell r="D12">
            <v>91</v>
          </cell>
          <cell r="E12">
            <v>260</v>
          </cell>
          <cell r="F12">
            <v>195</v>
          </cell>
          <cell r="G12">
            <v>143</v>
          </cell>
          <cell r="H12">
            <v>130</v>
          </cell>
          <cell r="I12">
            <v>124</v>
          </cell>
          <cell r="J12">
            <v>117</v>
          </cell>
          <cell r="K12">
            <v>111</v>
          </cell>
          <cell r="L12">
            <v>104</v>
          </cell>
          <cell r="M12">
            <v>98</v>
          </cell>
          <cell r="N12">
            <v>91</v>
          </cell>
          <cell r="O12">
            <v>78</v>
          </cell>
        </row>
        <row r="13">
          <cell r="B13" t="str">
            <v>A10</v>
          </cell>
          <cell r="C13" t="str">
            <v>Professional 3</v>
          </cell>
          <cell r="D13">
            <v>77</v>
          </cell>
          <cell r="E13">
            <v>220</v>
          </cell>
          <cell r="F13">
            <v>165</v>
          </cell>
          <cell r="G13">
            <v>121</v>
          </cell>
          <cell r="H13">
            <v>110</v>
          </cell>
          <cell r="I13">
            <v>105</v>
          </cell>
          <cell r="J13">
            <v>99</v>
          </cell>
          <cell r="K13">
            <v>94</v>
          </cell>
          <cell r="L13">
            <v>88</v>
          </cell>
          <cell r="M13">
            <v>83</v>
          </cell>
          <cell r="N13">
            <v>77</v>
          </cell>
          <cell r="O13">
            <v>66</v>
          </cell>
        </row>
        <row r="14">
          <cell r="B14" t="str">
            <v>A11</v>
          </cell>
          <cell r="C14" t="str">
            <v>Vacation Professional</v>
          </cell>
          <cell r="D14">
            <v>39</v>
          </cell>
          <cell r="E14">
            <v>110</v>
          </cell>
          <cell r="F14">
            <v>83</v>
          </cell>
          <cell r="G14">
            <v>61</v>
          </cell>
          <cell r="H14">
            <v>55</v>
          </cell>
          <cell r="I14">
            <v>52</v>
          </cell>
          <cell r="J14">
            <v>50</v>
          </cell>
          <cell r="K14">
            <v>47</v>
          </cell>
          <cell r="L14">
            <v>44</v>
          </cell>
          <cell r="M14">
            <v>41</v>
          </cell>
          <cell r="N14">
            <v>39</v>
          </cell>
          <cell r="O14">
            <v>33</v>
          </cell>
        </row>
        <row r="15">
          <cell r="B15" t="str">
            <v>B000</v>
          </cell>
          <cell r="C15" t="str">
            <v>Snr Principal Tech Officer</v>
          </cell>
          <cell r="D15">
            <v>168</v>
          </cell>
          <cell r="E15">
            <v>480</v>
          </cell>
          <cell r="F15">
            <v>360</v>
          </cell>
          <cell r="G15">
            <v>264</v>
          </cell>
          <cell r="H15">
            <v>240</v>
          </cell>
          <cell r="I15">
            <v>228</v>
          </cell>
          <cell r="J15">
            <v>216</v>
          </cell>
          <cell r="K15">
            <v>204</v>
          </cell>
          <cell r="L15">
            <v>192</v>
          </cell>
          <cell r="M15">
            <v>180</v>
          </cell>
          <cell r="N15">
            <v>168</v>
          </cell>
          <cell r="O15">
            <v>144</v>
          </cell>
        </row>
        <row r="16">
          <cell r="B16" t="str">
            <v>B00</v>
          </cell>
          <cell r="C16" t="str">
            <v>Principal Tech Officer 1</v>
          </cell>
          <cell r="D16">
            <v>151</v>
          </cell>
          <cell r="E16">
            <v>430</v>
          </cell>
          <cell r="F16">
            <v>323</v>
          </cell>
          <cell r="G16">
            <v>237</v>
          </cell>
          <cell r="H16">
            <v>215</v>
          </cell>
          <cell r="I16">
            <v>204</v>
          </cell>
          <cell r="J16">
            <v>194</v>
          </cell>
          <cell r="K16">
            <v>183</v>
          </cell>
          <cell r="L16">
            <v>172</v>
          </cell>
          <cell r="M16">
            <v>161</v>
          </cell>
          <cell r="N16">
            <v>151</v>
          </cell>
          <cell r="O16">
            <v>129</v>
          </cell>
        </row>
        <row r="17">
          <cell r="B17" t="str">
            <v>B0</v>
          </cell>
          <cell r="C17" t="str">
            <v>Principal Tech Officer 2</v>
          </cell>
          <cell r="D17">
            <v>137</v>
          </cell>
          <cell r="E17">
            <v>390</v>
          </cell>
          <cell r="F17">
            <v>293</v>
          </cell>
          <cell r="G17">
            <v>215</v>
          </cell>
          <cell r="H17">
            <v>195</v>
          </cell>
          <cell r="I17">
            <v>185</v>
          </cell>
          <cell r="J17">
            <v>176</v>
          </cell>
          <cell r="K17">
            <v>166</v>
          </cell>
          <cell r="L17">
            <v>156</v>
          </cell>
          <cell r="M17">
            <v>146</v>
          </cell>
          <cell r="N17">
            <v>137</v>
          </cell>
          <cell r="O17">
            <v>117</v>
          </cell>
        </row>
        <row r="18">
          <cell r="B18" t="str">
            <v>B1</v>
          </cell>
          <cell r="C18" t="str">
            <v>Senior Tech Officer 1</v>
          </cell>
          <cell r="D18">
            <v>116</v>
          </cell>
          <cell r="E18">
            <v>330</v>
          </cell>
          <cell r="F18">
            <v>248</v>
          </cell>
          <cell r="G18">
            <v>182</v>
          </cell>
          <cell r="H18">
            <v>165</v>
          </cell>
          <cell r="I18">
            <v>157</v>
          </cell>
          <cell r="J18">
            <v>149</v>
          </cell>
          <cell r="K18">
            <v>140</v>
          </cell>
          <cell r="L18">
            <v>132</v>
          </cell>
          <cell r="M18">
            <v>124</v>
          </cell>
          <cell r="N18">
            <v>116</v>
          </cell>
          <cell r="O18">
            <v>99</v>
          </cell>
        </row>
        <row r="19">
          <cell r="B19" t="str">
            <v>B2</v>
          </cell>
          <cell r="C19" t="str">
            <v>Senior Tech Officer 2</v>
          </cell>
          <cell r="D19">
            <v>98</v>
          </cell>
          <cell r="E19">
            <v>280</v>
          </cell>
          <cell r="F19">
            <v>210</v>
          </cell>
          <cell r="G19">
            <v>154</v>
          </cell>
          <cell r="H19">
            <v>140</v>
          </cell>
          <cell r="I19">
            <v>133</v>
          </cell>
          <cell r="J19">
            <v>126</v>
          </cell>
          <cell r="K19">
            <v>119</v>
          </cell>
          <cell r="L19">
            <v>112</v>
          </cell>
          <cell r="M19">
            <v>105</v>
          </cell>
          <cell r="N19">
            <v>98</v>
          </cell>
          <cell r="O19">
            <v>84</v>
          </cell>
        </row>
        <row r="20">
          <cell r="B20" t="str">
            <v>B3</v>
          </cell>
          <cell r="C20" t="str">
            <v>Draftsperson 1</v>
          </cell>
          <cell r="D20">
            <v>91</v>
          </cell>
          <cell r="E20">
            <v>260</v>
          </cell>
          <cell r="F20">
            <v>195</v>
          </cell>
          <cell r="G20">
            <v>143</v>
          </cell>
          <cell r="H20">
            <v>130</v>
          </cell>
          <cell r="I20">
            <v>124</v>
          </cell>
          <cell r="J20">
            <v>117</v>
          </cell>
          <cell r="K20">
            <v>111</v>
          </cell>
          <cell r="L20">
            <v>104</v>
          </cell>
          <cell r="M20">
            <v>98</v>
          </cell>
          <cell r="N20">
            <v>91</v>
          </cell>
          <cell r="O20">
            <v>78</v>
          </cell>
        </row>
        <row r="21">
          <cell r="B21" t="str">
            <v>B4</v>
          </cell>
          <cell r="C21" t="str">
            <v>Draftsperson 2</v>
          </cell>
          <cell r="D21">
            <v>74</v>
          </cell>
          <cell r="E21">
            <v>210</v>
          </cell>
          <cell r="F21">
            <v>158</v>
          </cell>
          <cell r="G21">
            <v>116</v>
          </cell>
          <cell r="H21">
            <v>105</v>
          </cell>
          <cell r="I21">
            <v>100</v>
          </cell>
          <cell r="J21">
            <v>95</v>
          </cell>
          <cell r="K21">
            <v>89</v>
          </cell>
          <cell r="L21">
            <v>84</v>
          </cell>
          <cell r="M21">
            <v>79</v>
          </cell>
          <cell r="N21">
            <v>74</v>
          </cell>
          <cell r="O21">
            <v>63</v>
          </cell>
        </row>
        <row r="22">
          <cell r="B22" t="str">
            <v>B5</v>
          </cell>
          <cell r="C22" t="str">
            <v>Trainee Draftsperson</v>
          </cell>
          <cell r="D22">
            <v>56</v>
          </cell>
          <cell r="E22">
            <v>160</v>
          </cell>
          <cell r="F22">
            <v>120</v>
          </cell>
          <cell r="G22">
            <v>88</v>
          </cell>
          <cell r="H22">
            <v>80</v>
          </cell>
          <cell r="I22">
            <v>76</v>
          </cell>
          <cell r="J22">
            <v>72</v>
          </cell>
          <cell r="K22">
            <v>68</v>
          </cell>
          <cell r="L22">
            <v>64</v>
          </cell>
          <cell r="M22">
            <v>60</v>
          </cell>
          <cell r="N22">
            <v>56</v>
          </cell>
          <cell r="O22">
            <v>48</v>
          </cell>
        </row>
        <row r="23">
          <cell r="B23" t="str">
            <v>C0</v>
          </cell>
          <cell r="C23" t="str">
            <v>Principal Admin Officer</v>
          </cell>
          <cell r="D23">
            <v>112</v>
          </cell>
          <cell r="E23">
            <v>320</v>
          </cell>
          <cell r="F23">
            <v>240</v>
          </cell>
          <cell r="G23">
            <v>176</v>
          </cell>
          <cell r="H23">
            <v>160</v>
          </cell>
          <cell r="I23">
            <v>152</v>
          </cell>
          <cell r="J23">
            <v>144</v>
          </cell>
          <cell r="K23">
            <v>136</v>
          </cell>
          <cell r="L23">
            <v>128</v>
          </cell>
          <cell r="M23">
            <v>120</v>
          </cell>
          <cell r="N23">
            <v>112</v>
          </cell>
          <cell r="O23">
            <v>96</v>
          </cell>
        </row>
        <row r="24">
          <cell r="B24" t="str">
            <v>C1</v>
          </cell>
          <cell r="C24" t="str">
            <v>Senior Admin Officer</v>
          </cell>
          <cell r="D24">
            <v>102</v>
          </cell>
          <cell r="E24">
            <v>290</v>
          </cell>
          <cell r="F24">
            <v>218</v>
          </cell>
          <cell r="G24">
            <v>160</v>
          </cell>
          <cell r="H24">
            <v>145</v>
          </cell>
          <cell r="I24">
            <v>138</v>
          </cell>
          <cell r="J24">
            <v>131</v>
          </cell>
          <cell r="K24">
            <v>123</v>
          </cell>
          <cell r="L24">
            <v>116</v>
          </cell>
          <cell r="M24">
            <v>109</v>
          </cell>
          <cell r="N24">
            <v>102</v>
          </cell>
          <cell r="O24">
            <v>87</v>
          </cell>
        </row>
        <row r="25">
          <cell r="B25" t="str">
            <v>C2</v>
          </cell>
          <cell r="C25" t="str">
            <v>Admin Officer 1</v>
          </cell>
          <cell r="D25">
            <v>81</v>
          </cell>
          <cell r="E25">
            <v>230</v>
          </cell>
          <cell r="F25">
            <v>173</v>
          </cell>
          <cell r="G25">
            <v>127</v>
          </cell>
          <cell r="H25">
            <v>115</v>
          </cell>
          <cell r="I25">
            <v>109</v>
          </cell>
          <cell r="J25">
            <v>104</v>
          </cell>
          <cell r="K25">
            <v>98</v>
          </cell>
          <cell r="L25">
            <v>92</v>
          </cell>
          <cell r="M25">
            <v>86</v>
          </cell>
          <cell r="N25">
            <v>81</v>
          </cell>
          <cell r="O25">
            <v>69</v>
          </cell>
        </row>
        <row r="26">
          <cell r="B26" t="str">
            <v>C3</v>
          </cell>
          <cell r="C26" t="str">
            <v>Admin Officer 2</v>
          </cell>
          <cell r="D26">
            <v>63</v>
          </cell>
          <cell r="E26">
            <v>180</v>
          </cell>
          <cell r="F26">
            <v>135</v>
          </cell>
          <cell r="G26">
            <v>99</v>
          </cell>
          <cell r="H26">
            <v>90</v>
          </cell>
          <cell r="I26">
            <v>86</v>
          </cell>
          <cell r="J26">
            <v>81</v>
          </cell>
          <cell r="K26">
            <v>77</v>
          </cell>
          <cell r="L26">
            <v>72</v>
          </cell>
          <cell r="M26">
            <v>68</v>
          </cell>
          <cell r="N26">
            <v>63</v>
          </cell>
          <cell r="O26">
            <v>54</v>
          </cell>
        </row>
        <row r="27">
          <cell r="B27" t="str">
            <v>C4</v>
          </cell>
          <cell r="C27" t="str">
            <v>Admin Officer 3</v>
          </cell>
          <cell r="D27">
            <v>49</v>
          </cell>
          <cell r="E27">
            <v>140</v>
          </cell>
          <cell r="F27">
            <v>105</v>
          </cell>
          <cell r="G27">
            <v>77</v>
          </cell>
          <cell r="H27">
            <v>70</v>
          </cell>
          <cell r="I27">
            <v>67</v>
          </cell>
          <cell r="J27">
            <v>63</v>
          </cell>
          <cell r="K27">
            <v>60</v>
          </cell>
          <cell r="L27">
            <v>56</v>
          </cell>
          <cell r="M27">
            <v>53</v>
          </cell>
          <cell r="N27">
            <v>49</v>
          </cell>
          <cell r="O27">
            <v>42</v>
          </cell>
        </row>
        <row r="28">
          <cell r="B28" t="str">
            <v>D0</v>
          </cell>
          <cell r="C28" t="str">
            <v>Principal Serv Grp Support</v>
          </cell>
          <cell r="D28">
            <v>112</v>
          </cell>
          <cell r="E28">
            <v>320</v>
          </cell>
          <cell r="F28">
            <v>240</v>
          </cell>
          <cell r="G28">
            <v>176</v>
          </cell>
          <cell r="H28">
            <v>160</v>
          </cell>
          <cell r="I28">
            <v>152</v>
          </cell>
          <cell r="J28">
            <v>144</v>
          </cell>
          <cell r="K28">
            <v>136</v>
          </cell>
          <cell r="L28">
            <v>128</v>
          </cell>
          <cell r="M28">
            <v>120</v>
          </cell>
          <cell r="N28">
            <v>112</v>
          </cell>
          <cell r="O28">
            <v>96</v>
          </cell>
        </row>
        <row r="29">
          <cell r="B29" t="str">
            <v>D1</v>
          </cell>
          <cell r="C29" t="str">
            <v>Senior Serv Grp Support</v>
          </cell>
          <cell r="D29">
            <v>102</v>
          </cell>
          <cell r="E29">
            <v>290</v>
          </cell>
          <cell r="F29">
            <v>218</v>
          </cell>
          <cell r="G29">
            <v>160</v>
          </cell>
          <cell r="H29">
            <v>145</v>
          </cell>
          <cell r="I29">
            <v>138</v>
          </cell>
          <cell r="J29">
            <v>131</v>
          </cell>
          <cell r="K29">
            <v>123</v>
          </cell>
          <cell r="L29">
            <v>116</v>
          </cell>
          <cell r="M29">
            <v>109</v>
          </cell>
          <cell r="N29">
            <v>102</v>
          </cell>
          <cell r="O29">
            <v>87</v>
          </cell>
        </row>
        <row r="30">
          <cell r="B30" t="str">
            <v>D2</v>
          </cell>
          <cell r="C30" t="str">
            <v>Service Group Support 1</v>
          </cell>
          <cell r="D30">
            <v>81</v>
          </cell>
          <cell r="E30">
            <v>230</v>
          </cell>
          <cell r="F30">
            <v>173</v>
          </cell>
          <cell r="G30">
            <v>127</v>
          </cell>
          <cell r="H30">
            <v>115</v>
          </cell>
          <cell r="I30">
            <v>109</v>
          </cell>
          <cell r="J30">
            <v>104</v>
          </cell>
          <cell r="K30">
            <v>98</v>
          </cell>
          <cell r="L30">
            <v>92</v>
          </cell>
          <cell r="M30">
            <v>86</v>
          </cell>
          <cell r="N30">
            <v>81</v>
          </cell>
          <cell r="O30">
            <v>69</v>
          </cell>
        </row>
        <row r="31">
          <cell r="B31" t="str">
            <v>D3</v>
          </cell>
          <cell r="C31" t="str">
            <v>Service Group Support 2</v>
          </cell>
          <cell r="D31">
            <v>63</v>
          </cell>
          <cell r="E31">
            <v>180</v>
          </cell>
          <cell r="F31">
            <v>135</v>
          </cell>
          <cell r="G31">
            <v>99</v>
          </cell>
          <cell r="H31">
            <v>90</v>
          </cell>
          <cell r="I31">
            <v>86</v>
          </cell>
          <cell r="J31">
            <v>81</v>
          </cell>
          <cell r="K31">
            <v>77</v>
          </cell>
          <cell r="L31">
            <v>72</v>
          </cell>
          <cell r="M31">
            <v>68</v>
          </cell>
          <cell r="N31">
            <v>63</v>
          </cell>
          <cell r="O31">
            <v>54</v>
          </cell>
        </row>
        <row r="32">
          <cell r="B32" t="str">
            <v>D4</v>
          </cell>
          <cell r="C32" t="str">
            <v>Service Group Support 3</v>
          </cell>
          <cell r="D32">
            <v>49</v>
          </cell>
          <cell r="E32">
            <v>140</v>
          </cell>
          <cell r="F32">
            <v>105</v>
          </cell>
          <cell r="G32">
            <v>77</v>
          </cell>
          <cell r="H32">
            <v>70</v>
          </cell>
          <cell r="I32">
            <v>67</v>
          </cell>
          <cell r="J32">
            <v>63</v>
          </cell>
          <cell r="K32">
            <v>60</v>
          </cell>
          <cell r="L32">
            <v>56</v>
          </cell>
          <cell r="M32">
            <v>53</v>
          </cell>
          <cell r="N32">
            <v>49</v>
          </cell>
          <cell r="O32">
            <v>42</v>
          </cell>
        </row>
        <row r="33">
          <cell r="B33" t="str">
            <v>S000</v>
          </cell>
          <cell r="C33" t="str">
            <v>Snr Construction Manager</v>
          </cell>
          <cell r="D33">
            <v>161</v>
          </cell>
          <cell r="E33">
            <v>460</v>
          </cell>
          <cell r="F33">
            <v>345</v>
          </cell>
          <cell r="G33">
            <v>253</v>
          </cell>
          <cell r="H33">
            <v>230</v>
          </cell>
          <cell r="I33">
            <v>219</v>
          </cell>
          <cell r="J33">
            <v>207</v>
          </cell>
          <cell r="K33">
            <v>196</v>
          </cell>
          <cell r="L33">
            <v>184</v>
          </cell>
          <cell r="M33">
            <v>173</v>
          </cell>
          <cell r="N33">
            <v>161</v>
          </cell>
          <cell r="O33">
            <v>138</v>
          </cell>
        </row>
        <row r="34">
          <cell r="B34" t="str">
            <v>S00</v>
          </cell>
          <cell r="C34" t="str">
            <v>Construction Manager</v>
          </cell>
          <cell r="D34">
            <v>144</v>
          </cell>
          <cell r="E34">
            <v>410</v>
          </cell>
          <cell r="F34">
            <v>308</v>
          </cell>
          <cell r="G34">
            <v>226</v>
          </cell>
          <cell r="H34">
            <v>205</v>
          </cell>
          <cell r="I34">
            <v>195</v>
          </cell>
          <cell r="J34">
            <v>185</v>
          </cell>
          <cell r="K34">
            <v>174</v>
          </cell>
          <cell r="L34">
            <v>164</v>
          </cell>
          <cell r="M34">
            <v>154</v>
          </cell>
          <cell r="N34">
            <v>144</v>
          </cell>
          <cell r="O34">
            <v>123</v>
          </cell>
        </row>
        <row r="35">
          <cell r="B35" t="str">
            <v>S0</v>
          </cell>
          <cell r="C35" t="str">
            <v>Principal Site Engineer</v>
          </cell>
          <cell r="D35">
            <v>123</v>
          </cell>
          <cell r="E35">
            <v>350</v>
          </cell>
          <cell r="F35">
            <v>263</v>
          </cell>
          <cell r="G35">
            <v>193</v>
          </cell>
          <cell r="H35">
            <v>175</v>
          </cell>
          <cell r="I35">
            <v>166</v>
          </cell>
          <cell r="J35">
            <v>158</v>
          </cell>
          <cell r="K35">
            <v>149</v>
          </cell>
          <cell r="L35">
            <v>140</v>
          </cell>
          <cell r="M35">
            <v>131</v>
          </cell>
          <cell r="N35">
            <v>123</v>
          </cell>
          <cell r="O35">
            <v>105</v>
          </cell>
        </row>
        <row r="36">
          <cell r="B36" t="str">
            <v>S1</v>
          </cell>
          <cell r="C36" t="str">
            <v>Senior Site Engineer</v>
          </cell>
          <cell r="D36">
            <v>95</v>
          </cell>
          <cell r="E36">
            <v>270</v>
          </cell>
          <cell r="F36">
            <v>203</v>
          </cell>
          <cell r="G36">
            <v>149</v>
          </cell>
          <cell r="H36">
            <v>135</v>
          </cell>
          <cell r="I36">
            <v>128</v>
          </cell>
          <cell r="J36">
            <v>122</v>
          </cell>
          <cell r="K36">
            <v>115</v>
          </cell>
          <cell r="L36">
            <v>108</v>
          </cell>
          <cell r="M36">
            <v>101</v>
          </cell>
          <cell r="N36">
            <v>95</v>
          </cell>
          <cell r="O36">
            <v>81</v>
          </cell>
        </row>
        <row r="37">
          <cell r="B37" t="str">
            <v>S2</v>
          </cell>
          <cell r="C37" t="str">
            <v>Site Engineer</v>
          </cell>
          <cell r="D37">
            <v>77</v>
          </cell>
          <cell r="E37">
            <v>220</v>
          </cell>
          <cell r="F37">
            <v>165</v>
          </cell>
          <cell r="G37">
            <v>121</v>
          </cell>
          <cell r="H37">
            <v>110</v>
          </cell>
          <cell r="I37">
            <v>105</v>
          </cell>
          <cell r="J37">
            <v>99</v>
          </cell>
          <cell r="K37">
            <v>94</v>
          </cell>
          <cell r="L37">
            <v>88</v>
          </cell>
          <cell r="M37">
            <v>83</v>
          </cell>
          <cell r="N37">
            <v>77</v>
          </cell>
          <cell r="O37">
            <v>66</v>
          </cell>
        </row>
        <row r="38">
          <cell r="B38" t="str">
            <v>S30</v>
          </cell>
          <cell r="C38" t="str">
            <v>Principal Inspector</v>
          </cell>
          <cell r="D38">
            <v>74</v>
          </cell>
          <cell r="E38">
            <v>210</v>
          </cell>
          <cell r="F38">
            <v>158</v>
          </cell>
          <cell r="G38">
            <v>116</v>
          </cell>
          <cell r="H38">
            <v>105</v>
          </cell>
          <cell r="I38">
            <v>100</v>
          </cell>
          <cell r="J38">
            <v>95</v>
          </cell>
          <cell r="K38">
            <v>89</v>
          </cell>
          <cell r="L38">
            <v>84</v>
          </cell>
          <cell r="M38">
            <v>79</v>
          </cell>
          <cell r="N38">
            <v>74</v>
          </cell>
          <cell r="O38">
            <v>63</v>
          </cell>
        </row>
        <row r="39">
          <cell r="B39" t="str">
            <v>S3</v>
          </cell>
          <cell r="C39" t="str">
            <v>Senior Inspector</v>
          </cell>
          <cell r="D39">
            <v>63</v>
          </cell>
          <cell r="E39">
            <v>180</v>
          </cell>
          <cell r="F39">
            <v>135</v>
          </cell>
          <cell r="G39">
            <v>99</v>
          </cell>
          <cell r="H39">
            <v>90</v>
          </cell>
          <cell r="I39">
            <v>86</v>
          </cell>
          <cell r="J39">
            <v>81</v>
          </cell>
          <cell r="K39">
            <v>77</v>
          </cell>
          <cell r="L39">
            <v>72</v>
          </cell>
          <cell r="M39">
            <v>68</v>
          </cell>
          <cell r="N39">
            <v>63</v>
          </cell>
          <cell r="O39">
            <v>54</v>
          </cell>
        </row>
        <row r="40">
          <cell r="B40" t="str">
            <v>S4</v>
          </cell>
          <cell r="C40" t="str">
            <v>Inspector</v>
          </cell>
          <cell r="D40">
            <v>56</v>
          </cell>
          <cell r="E40">
            <v>160</v>
          </cell>
          <cell r="F40">
            <v>120</v>
          </cell>
          <cell r="G40">
            <v>88</v>
          </cell>
          <cell r="H40">
            <v>80</v>
          </cell>
          <cell r="I40">
            <v>76</v>
          </cell>
          <cell r="J40">
            <v>72</v>
          </cell>
          <cell r="K40">
            <v>68</v>
          </cell>
          <cell r="L40">
            <v>64</v>
          </cell>
          <cell r="M40">
            <v>60</v>
          </cell>
          <cell r="N40">
            <v>56</v>
          </cell>
          <cell r="O40">
            <v>48</v>
          </cell>
        </row>
        <row r="41">
          <cell r="B41" t="str">
            <v>S5</v>
          </cell>
          <cell r="C41" t="str">
            <v>Chainman</v>
          </cell>
          <cell r="D41">
            <v>39</v>
          </cell>
          <cell r="E41">
            <v>110</v>
          </cell>
          <cell r="F41">
            <v>83</v>
          </cell>
          <cell r="G41">
            <v>61</v>
          </cell>
          <cell r="H41">
            <v>55</v>
          </cell>
          <cell r="I41">
            <v>52</v>
          </cell>
          <cell r="J41">
            <v>50</v>
          </cell>
          <cell r="K41">
            <v>47</v>
          </cell>
          <cell r="L41">
            <v>44</v>
          </cell>
          <cell r="M41">
            <v>41</v>
          </cell>
          <cell r="N41">
            <v>39</v>
          </cell>
          <cell r="O41">
            <v>33</v>
          </cell>
        </row>
        <row r="42">
          <cell r="B42" t="str">
            <v>S6</v>
          </cell>
          <cell r="C42" t="str">
            <v>Clerk</v>
          </cell>
          <cell r="D42">
            <v>39</v>
          </cell>
          <cell r="E42">
            <v>110</v>
          </cell>
          <cell r="F42">
            <v>83</v>
          </cell>
          <cell r="G42">
            <v>61</v>
          </cell>
          <cell r="H42">
            <v>55</v>
          </cell>
          <cell r="I42">
            <v>52</v>
          </cell>
          <cell r="J42">
            <v>50</v>
          </cell>
          <cell r="K42">
            <v>47</v>
          </cell>
          <cell r="L42">
            <v>44</v>
          </cell>
          <cell r="M42">
            <v>41</v>
          </cell>
          <cell r="N42">
            <v>39</v>
          </cell>
          <cell r="O42">
            <v>33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s URS NZ"/>
      <sheetName val="Hrs URS US"/>
      <sheetName val="Hrs URS"/>
      <sheetName val="Hrs GHD"/>
      <sheetName val="Hrs GHD Catch up"/>
      <sheetName val="Hrs Cardno"/>
      <sheetName val="URS Expenses"/>
      <sheetName val="NZ &amp; US Expenses"/>
      <sheetName val="$ for Forecast"/>
      <sheetName val="Sub for Forecast"/>
      <sheetName val="Hrs for Forecast"/>
      <sheetName val="Estimate to Complete"/>
      <sheetName val="Dashboard"/>
      <sheetName val="Hrs Report - Base"/>
      <sheetName val="Hrs Report - Out Of Scope"/>
      <sheetName val="Hrs MASTER Raw Data"/>
      <sheetName val="MASTER Name"/>
      <sheetName val="MASTER Cost Codes"/>
      <sheetName val="$ Month Ending"/>
      <sheetName val="$ MASTER Raw Data"/>
      <sheetName val="Hrs Week Ending"/>
      <sheetName val="$ Report - Base"/>
      <sheetName val="$ Report - Out Of Scope"/>
      <sheetName val="Sub Report"/>
      <sheetName val="CHECK only from ESTIMATE"/>
      <sheetName val="Resourcing &amp; Estim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5CDDD-1F5A-4CE3-B8B5-941A96C1454B}">
  <sheetPr>
    <tabColor rgb="FFFF0000"/>
    <pageSetUpPr fitToPage="1"/>
  </sheetPr>
  <dimension ref="A1:J75"/>
  <sheetViews>
    <sheetView tabSelected="1" view="pageBreakPreview" zoomScaleNormal="75" zoomScaleSheetLayoutView="100" workbookViewId="0">
      <selection activeCell="B1" sqref="B1"/>
    </sheetView>
  </sheetViews>
  <sheetFormatPr defaultRowHeight="16.5" x14ac:dyDescent="0.3"/>
  <cols>
    <col min="1" max="1" width="4.85546875" style="5" customWidth="1"/>
    <col min="2" max="2" width="34.5703125" style="5" customWidth="1"/>
    <col min="3" max="5" width="15.5703125" style="5" customWidth="1"/>
    <col min="6" max="6" width="18" style="5" customWidth="1"/>
    <col min="7" max="7" width="19" style="5" customWidth="1"/>
    <col min="8" max="8" width="17.85546875" style="5" customWidth="1"/>
    <col min="9" max="9" width="20.42578125" style="5" customWidth="1"/>
    <col min="10" max="10" width="2.85546875" style="5" customWidth="1"/>
    <col min="11" max="11" width="11.85546875" style="5" bestFit="1" customWidth="1"/>
    <col min="12" max="12" width="9.140625" style="5"/>
    <col min="13" max="13" width="17.42578125" style="5" bestFit="1" customWidth="1"/>
    <col min="14" max="257" width="9.140625" style="5"/>
    <col min="258" max="258" width="4.85546875" style="5" customWidth="1"/>
    <col min="259" max="259" width="24.85546875" style="5" customWidth="1"/>
    <col min="260" max="260" width="13.85546875" style="5" customWidth="1"/>
    <col min="261" max="263" width="15.85546875" style="5" customWidth="1"/>
    <col min="264" max="264" width="14.85546875" style="5" customWidth="1"/>
    <col min="265" max="265" width="18.85546875" style="5" customWidth="1"/>
    <col min="266" max="266" width="4.85546875" style="5" customWidth="1"/>
    <col min="267" max="268" width="9.140625" style="5"/>
    <col min="269" max="269" width="17.42578125" style="5" bestFit="1" customWidth="1"/>
    <col min="270" max="513" width="9.140625" style="5"/>
    <col min="514" max="514" width="4.85546875" style="5" customWidth="1"/>
    <col min="515" max="515" width="24.85546875" style="5" customWidth="1"/>
    <col min="516" max="516" width="13.85546875" style="5" customWidth="1"/>
    <col min="517" max="519" width="15.85546875" style="5" customWidth="1"/>
    <col min="520" max="520" width="14.85546875" style="5" customWidth="1"/>
    <col min="521" max="521" width="18.85546875" style="5" customWidth="1"/>
    <col min="522" max="522" width="4.85546875" style="5" customWidth="1"/>
    <col min="523" max="524" width="9.140625" style="5"/>
    <col min="525" max="525" width="17.42578125" style="5" bestFit="1" customWidth="1"/>
    <col min="526" max="769" width="9.140625" style="5"/>
    <col min="770" max="770" width="4.85546875" style="5" customWidth="1"/>
    <col min="771" max="771" width="24.85546875" style="5" customWidth="1"/>
    <col min="772" max="772" width="13.85546875" style="5" customWidth="1"/>
    <col min="773" max="775" width="15.85546875" style="5" customWidth="1"/>
    <col min="776" max="776" width="14.85546875" style="5" customWidth="1"/>
    <col min="777" max="777" width="18.85546875" style="5" customWidth="1"/>
    <col min="778" max="778" width="4.85546875" style="5" customWidth="1"/>
    <col min="779" max="780" width="9.140625" style="5"/>
    <col min="781" max="781" width="17.42578125" style="5" bestFit="1" customWidth="1"/>
    <col min="782" max="1025" width="9.140625" style="5"/>
    <col min="1026" max="1026" width="4.85546875" style="5" customWidth="1"/>
    <col min="1027" max="1027" width="24.85546875" style="5" customWidth="1"/>
    <col min="1028" max="1028" width="13.85546875" style="5" customWidth="1"/>
    <col min="1029" max="1031" width="15.85546875" style="5" customWidth="1"/>
    <col min="1032" max="1032" width="14.85546875" style="5" customWidth="1"/>
    <col min="1033" max="1033" width="18.85546875" style="5" customWidth="1"/>
    <col min="1034" max="1034" width="4.85546875" style="5" customWidth="1"/>
    <col min="1035" max="1036" width="9.140625" style="5"/>
    <col min="1037" max="1037" width="17.42578125" style="5" bestFit="1" customWidth="1"/>
    <col min="1038" max="1281" width="9.140625" style="5"/>
    <col min="1282" max="1282" width="4.85546875" style="5" customWidth="1"/>
    <col min="1283" max="1283" width="24.85546875" style="5" customWidth="1"/>
    <col min="1284" max="1284" width="13.85546875" style="5" customWidth="1"/>
    <col min="1285" max="1287" width="15.85546875" style="5" customWidth="1"/>
    <col min="1288" max="1288" width="14.85546875" style="5" customWidth="1"/>
    <col min="1289" max="1289" width="18.85546875" style="5" customWidth="1"/>
    <col min="1290" max="1290" width="4.85546875" style="5" customWidth="1"/>
    <col min="1291" max="1292" width="9.140625" style="5"/>
    <col min="1293" max="1293" width="17.42578125" style="5" bestFit="1" customWidth="1"/>
    <col min="1294" max="1537" width="9.140625" style="5"/>
    <col min="1538" max="1538" width="4.85546875" style="5" customWidth="1"/>
    <col min="1539" max="1539" width="24.85546875" style="5" customWidth="1"/>
    <col min="1540" max="1540" width="13.85546875" style="5" customWidth="1"/>
    <col min="1541" max="1543" width="15.85546875" style="5" customWidth="1"/>
    <col min="1544" max="1544" width="14.85546875" style="5" customWidth="1"/>
    <col min="1545" max="1545" width="18.85546875" style="5" customWidth="1"/>
    <col min="1546" max="1546" width="4.85546875" style="5" customWidth="1"/>
    <col min="1547" max="1548" width="9.140625" style="5"/>
    <col min="1549" max="1549" width="17.42578125" style="5" bestFit="1" customWidth="1"/>
    <col min="1550" max="1793" width="9.140625" style="5"/>
    <col min="1794" max="1794" width="4.85546875" style="5" customWidth="1"/>
    <col min="1795" max="1795" width="24.85546875" style="5" customWidth="1"/>
    <col min="1796" max="1796" width="13.85546875" style="5" customWidth="1"/>
    <col min="1797" max="1799" width="15.85546875" style="5" customWidth="1"/>
    <col min="1800" max="1800" width="14.85546875" style="5" customWidth="1"/>
    <col min="1801" max="1801" width="18.85546875" style="5" customWidth="1"/>
    <col min="1802" max="1802" width="4.85546875" style="5" customWidth="1"/>
    <col min="1803" max="1804" width="9.140625" style="5"/>
    <col min="1805" max="1805" width="17.42578125" style="5" bestFit="1" customWidth="1"/>
    <col min="1806" max="2049" width="9.140625" style="5"/>
    <col min="2050" max="2050" width="4.85546875" style="5" customWidth="1"/>
    <col min="2051" max="2051" width="24.85546875" style="5" customWidth="1"/>
    <col min="2052" max="2052" width="13.85546875" style="5" customWidth="1"/>
    <col min="2053" max="2055" width="15.85546875" style="5" customWidth="1"/>
    <col min="2056" max="2056" width="14.85546875" style="5" customWidth="1"/>
    <col min="2057" max="2057" width="18.85546875" style="5" customWidth="1"/>
    <col min="2058" max="2058" width="4.85546875" style="5" customWidth="1"/>
    <col min="2059" max="2060" width="9.140625" style="5"/>
    <col min="2061" max="2061" width="17.42578125" style="5" bestFit="1" customWidth="1"/>
    <col min="2062" max="2305" width="9.140625" style="5"/>
    <col min="2306" max="2306" width="4.85546875" style="5" customWidth="1"/>
    <col min="2307" max="2307" width="24.85546875" style="5" customWidth="1"/>
    <col min="2308" max="2308" width="13.85546875" style="5" customWidth="1"/>
    <col min="2309" max="2311" width="15.85546875" style="5" customWidth="1"/>
    <col min="2312" max="2312" width="14.85546875" style="5" customWidth="1"/>
    <col min="2313" max="2313" width="18.85546875" style="5" customWidth="1"/>
    <col min="2314" max="2314" width="4.85546875" style="5" customWidth="1"/>
    <col min="2315" max="2316" width="9.140625" style="5"/>
    <col min="2317" max="2317" width="17.42578125" style="5" bestFit="1" customWidth="1"/>
    <col min="2318" max="2561" width="9.140625" style="5"/>
    <col min="2562" max="2562" width="4.85546875" style="5" customWidth="1"/>
    <col min="2563" max="2563" width="24.85546875" style="5" customWidth="1"/>
    <col min="2564" max="2564" width="13.85546875" style="5" customWidth="1"/>
    <col min="2565" max="2567" width="15.85546875" style="5" customWidth="1"/>
    <col min="2568" max="2568" width="14.85546875" style="5" customWidth="1"/>
    <col min="2569" max="2569" width="18.85546875" style="5" customWidth="1"/>
    <col min="2570" max="2570" width="4.85546875" style="5" customWidth="1"/>
    <col min="2571" max="2572" width="9.140625" style="5"/>
    <col min="2573" max="2573" width="17.42578125" style="5" bestFit="1" customWidth="1"/>
    <col min="2574" max="2817" width="9.140625" style="5"/>
    <col min="2818" max="2818" width="4.85546875" style="5" customWidth="1"/>
    <col min="2819" max="2819" width="24.85546875" style="5" customWidth="1"/>
    <col min="2820" max="2820" width="13.85546875" style="5" customWidth="1"/>
    <col min="2821" max="2823" width="15.85546875" style="5" customWidth="1"/>
    <col min="2824" max="2824" width="14.85546875" style="5" customWidth="1"/>
    <col min="2825" max="2825" width="18.85546875" style="5" customWidth="1"/>
    <col min="2826" max="2826" width="4.85546875" style="5" customWidth="1"/>
    <col min="2827" max="2828" width="9.140625" style="5"/>
    <col min="2829" max="2829" width="17.42578125" style="5" bestFit="1" customWidth="1"/>
    <col min="2830" max="3073" width="9.140625" style="5"/>
    <col min="3074" max="3074" width="4.85546875" style="5" customWidth="1"/>
    <col min="3075" max="3075" width="24.85546875" style="5" customWidth="1"/>
    <col min="3076" max="3076" width="13.85546875" style="5" customWidth="1"/>
    <col min="3077" max="3079" width="15.85546875" style="5" customWidth="1"/>
    <col min="3080" max="3080" width="14.85546875" style="5" customWidth="1"/>
    <col min="3081" max="3081" width="18.85546875" style="5" customWidth="1"/>
    <col min="3082" max="3082" width="4.85546875" style="5" customWidth="1"/>
    <col min="3083" max="3084" width="9.140625" style="5"/>
    <col min="3085" max="3085" width="17.42578125" style="5" bestFit="1" customWidth="1"/>
    <col min="3086" max="3329" width="9.140625" style="5"/>
    <col min="3330" max="3330" width="4.85546875" style="5" customWidth="1"/>
    <col min="3331" max="3331" width="24.85546875" style="5" customWidth="1"/>
    <col min="3332" max="3332" width="13.85546875" style="5" customWidth="1"/>
    <col min="3333" max="3335" width="15.85546875" style="5" customWidth="1"/>
    <col min="3336" max="3336" width="14.85546875" style="5" customWidth="1"/>
    <col min="3337" max="3337" width="18.85546875" style="5" customWidth="1"/>
    <col min="3338" max="3338" width="4.85546875" style="5" customWidth="1"/>
    <col min="3339" max="3340" width="9.140625" style="5"/>
    <col min="3341" max="3341" width="17.42578125" style="5" bestFit="1" customWidth="1"/>
    <col min="3342" max="3585" width="9.140625" style="5"/>
    <col min="3586" max="3586" width="4.85546875" style="5" customWidth="1"/>
    <col min="3587" max="3587" width="24.85546875" style="5" customWidth="1"/>
    <col min="3588" max="3588" width="13.85546875" style="5" customWidth="1"/>
    <col min="3589" max="3591" width="15.85546875" style="5" customWidth="1"/>
    <col min="3592" max="3592" width="14.85546875" style="5" customWidth="1"/>
    <col min="3593" max="3593" width="18.85546875" style="5" customWidth="1"/>
    <col min="3594" max="3594" width="4.85546875" style="5" customWidth="1"/>
    <col min="3595" max="3596" width="9.140625" style="5"/>
    <col min="3597" max="3597" width="17.42578125" style="5" bestFit="1" customWidth="1"/>
    <col min="3598" max="3841" width="9.140625" style="5"/>
    <col min="3842" max="3842" width="4.85546875" style="5" customWidth="1"/>
    <col min="3843" max="3843" width="24.85546875" style="5" customWidth="1"/>
    <col min="3844" max="3844" width="13.85546875" style="5" customWidth="1"/>
    <col min="3845" max="3847" width="15.85546875" style="5" customWidth="1"/>
    <col min="3848" max="3848" width="14.85546875" style="5" customWidth="1"/>
    <col min="3849" max="3849" width="18.85546875" style="5" customWidth="1"/>
    <col min="3850" max="3850" width="4.85546875" style="5" customWidth="1"/>
    <col min="3851" max="3852" width="9.140625" style="5"/>
    <col min="3853" max="3853" width="17.42578125" style="5" bestFit="1" customWidth="1"/>
    <col min="3854" max="4097" width="9.140625" style="5"/>
    <col min="4098" max="4098" width="4.85546875" style="5" customWidth="1"/>
    <col min="4099" max="4099" width="24.85546875" style="5" customWidth="1"/>
    <col min="4100" max="4100" width="13.85546875" style="5" customWidth="1"/>
    <col min="4101" max="4103" width="15.85546875" style="5" customWidth="1"/>
    <col min="4104" max="4104" width="14.85546875" style="5" customWidth="1"/>
    <col min="4105" max="4105" width="18.85546875" style="5" customWidth="1"/>
    <col min="4106" max="4106" width="4.85546875" style="5" customWidth="1"/>
    <col min="4107" max="4108" width="9.140625" style="5"/>
    <col min="4109" max="4109" width="17.42578125" style="5" bestFit="1" customWidth="1"/>
    <col min="4110" max="4353" width="9.140625" style="5"/>
    <col min="4354" max="4354" width="4.85546875" style="5" customWidth="1"/>
    <col min="4355" max="4355" width="24.85546875" style="5" customWidth="1"/>
    <col min="4356" max="4356" width="13.85546875" style="5" customWidth="1"/>
    <col min="4357" max="4359" width="15.85546875" style="5" customWidth="1"/>
    <col min="4360" max="4360" width="14.85546875" style="5" customWidth="1"/>
    <col min="4361" max="4361" width="18.85546875" style="5" customWidth="1"/>
    <col min="4362" max="4362" width="4.85546875" style="5" customWidth="1"/>
    <col min="4363" max="4364" width="9.140625" style="5"/>
    <col min="4365" max="4365" width="17.42578125" style="5" bestFit="1" customWidth="1"/>
    <col min="4366" max="4609" width="9.140625" style="5"/>
    <col min="4610" max="4610" width="4.85546875" style="5" customWidth="1"/>
    <col min="4611" max="4611" width="24.85546875" style="5" customWidth="1"/>
    <col min="4612" max="4612" width="13.85546875" style="5" customWidth="1"/>
    <col min="4613" max="4615" width="15.85546875" style="5" customWidth="1"/>
    <col min="4616" max="4616" width="14.85546875" style="5" customWidth="1"/>
    <col min="4617" max="4617" width="18.85546875" style="5" customWidth="1"/>
    <col min="4618" max="4618" width="4.85546875" style="5" customWidth="1"/>
    <col min="4619" max="4620" width="9.140625" style="5"/>
    <col min="4621" max="4621" width="17.42578125" style="5" bestFit="1" customWidth="1"/>
    <col min="4622" max="4865" width="9.140625" style="5"/>
    <col min="4866" max="4866" width="4.85546875" style="5" customWidth="1"/>
    <col min="4867" max="4867" width="24.85546875" style="5" customWidth="1"/>
    <col min="4868" max="4868" width="13.85546875" style="5" customWidth="1"/>
    <col min="4869" max="4871" width="15.85546875" style="5" customWidth="1"/>
    <col min="4872" max="4872" width="14.85546875" style="5" customWidth="1"/>
    <col min="4873" max="4873" width="18.85546875" style="5" customWidth="1"/>
    <col min="4874" max="4874" width="4.85546875" style="5" customWidth="1"/>
    <col min="4875" max="4876" width="9.140625" style="5"/>
    <col min="4877" max="4877" width="17.42578125" style="5" bestFit="1" customWidth="1"/>
    <col min="4878" max="5121" width="9.140625" style="5"/>
    <col min="5122" max="5122" width="4.85546875" style="5" customWidth="1"/>
    <col min="5123" max="5123" width="24.85546875" style="5" customWidth="1"/>
    <col min="5124" max="5124" width="13.85546875" style="5" customWidth="1"/>
    <col min="5125" max="5127" width="15.85546875" style="5" customWidth="1"/>
    <col min="5128" max="5128" width="14.85546875" style="5" customWidth="1"/>
    <col min="5129" max="5129" width="18.85546875" style="5" customWidth="1"/>
    <col min="5130" max="5130" width="4.85546875" style="5" customWidth="1"/>
    <col min="5131" max="5132" width="9.140625" style="5"/>
    <col min="5133" max="5133" width="17.42578125" style="5" bestFit="1" customWidth="1"/>
    <col min="5134" max="5377" width="9.140625" style="5"/>
    <col min="5378" max="5378" width="4.85546875" style="5" customWidth="1"/>
    <col min="5379" max="5379" width="24.85546875" style="5" customWidth="1"/>
    <col min="5380" max="5380" width="13.85546875" style="5" customWidth="1"/>
    <col min="5381" max="5383" width="15.85546875" style="5" customWidth="1"/>
    <col min="5384" max="5384" width="14.85546875" style="5" customWidth="1"/>
    <col min="5385" max="5385" width="18.85546875" style="5" customWidth="1"/>
    <col min="5386" max="5386" width="4.85546875" style="5" customWidth="1"/>
    <col min="5387" max="5388" width="9.140625" style="5"/>
    <col min="5389" max="5389" width="17.42578125" style="5" bestFit="1" customWidth="1"/>
    <col min="5390" max="5633" width="9.140625" style="5"/>
    <col min="5634" max="5634" width="4.85546875" style="5" customWidth="1"/>
    <col min="5635" max="5635" width="24.85546875" style="5" customWidth="1"/>
    <col min="5636" max="5636" width="13.85546875" style="5" customWidth="1"/>
    <col min="5637" max="5639" width="15.85546875" style="5" customWidth="1"/>
    <col min="5640" max="5640" width="14.85546875" style="5" customWidth="1"/>
    <col min="5641" max="5641" width="18.85546875" style="5" customWidth="1"/>
    <col min="5642" max="5642" width="4.85546875" style="5" customWidth="1"/>
    <col min="5643" max="5644" width="9.140625" style="5"/>
    <col min="5645" max="5645" width="17.42578125" style="5" bestFit="1" customWidth="1"/>
    <col min="5646" max="5889" width="9.140625" style="5"/>
    <col min="5890" max="5890" width="4.85546875" style="5" customWidth="1"/>
    <col min="5891" max="5891" width="24.85546875" style="5" customWidth="1"/>
    <col min="5892" max="5892" width="13.85546875" style="5" customWidth="1"/>
    <col min="5893" max="5895" width="15.85546875" style="5" customWidth="1"/>
    <col min="5896" max="5896" width="14.85546875" style="5" customWidth="1"/>
    <col min="5897" max="5897" width="18.85546875" style="5" customWidth="1"/>
    <col min="5898" max="5898" width="4.85546875" style="5" customWidth="1"/>
    <col min="5899" max="5900" width="9.140625" style="5"/>
    <col min="5901" max="5901" width="17.42578125" style="5" bestFit="1" customWidth="1"/>
    <col min="5902" max="6145" width="9.140625" style="5"/>
    <col min="6146" max="6146" width="4.85546875" style="5" customWidth="1"/>
    <col min="6147" max="6147" width="24.85546875" style="5" customWidth="1"/>
    <col min="6148" max="6148" width="13.85546875" style="5" customWidth="1"/>
    <col min="6149" max="6151" width="15.85546875" style="5" customWidth="1"/>
    <col min="6152" max="6152" width="14.85546875" style="5" customWidth="1"/>
    <col min="6153" max="6153" width="18.85546875" style="5" customWidth="1"/>
    <col min="6154" max="6154" width="4.85546875" style="5" customWidth="1"/>
    <col min="6155" max="6156" width="9.140625" style="5"/>
    <col min="6157" max="6157" width="17.42578125" style="5" bestFit="1" customWidth="1"/>
    <col min="6158" max="6401" width="9.140625" style="5"/>
    <col min="6402" max="6402" width="4.85546875" style="5" customWidth="1"/>
    <col min="6403" max="6403" width="24.85546875" style="5" customWidth="1"/>
    <col min="6404" max="6404" width="13.85546875" style="5" customWidth="1"/>
    <col min="6405" max="6407" width="15.85546875" style="5" customWidth="1"/>
    <col min="6408" max="6408" width="14.85546875" style="5" customWidth="1"/>
    <col min="6409" max="6409" width="18.85546875" style="5" customWidth="1"/>
    <col min="6410" max="6410" width="4.85546875" style="5" customWidth="1"/>
    <col min="6411" max="6412" width="9.140625" style="5"/>
    <col min="6413" max="6413" width="17.42578125" style="5" bestFit="1" customWidth="1"/>
    <col min="6414" max="6657" width="9.140625" style="5"/>
    <col min="6658" max="6658" width="4.85546875" style="5" customWidth="1"/>
    <col min="6659" max="6659" width="24.85546875" style="5" customWidth="1"/>
    <col min="6660" max="6660" width="13.85546875" style="5" customWidth="1"/>
    <col min="6661" max="6663" width="15.85546875" style="5" customWidth="1"/>
    <col min="6664" max="6664" width="14.85546875" style="5" customWidth="1"/>
    <col min="6665" max="6665" width="18.85546875" style="5" customWidth="1"/>
    <col min="6666" max="6666" width="4.85546875" style="5" customWidth="1"/>
    <col min="6667" max="6668" width="9.140625" style="5"/>
    <col min="6669" max="6669" width="17.42578125" style="5" bestFit="1" customWidth="1"/>
    <col min="6670" max="6913" width="9.140625" style="5"/>
    <col min="6914" max="6914" width="4.85546875" style="5" customWidth="1"/>
    <col min="6915" max="6915" width="24.85546875" style="5" customWidth="1"/>
    <col min="6916" max="6916" width="13.85546875" style="5" customWidth="1"/>
    <col min="6917" max="6919" width="15.85546875" style="5" customWidth="1"/>
    <col min="6920" max="6920" width="14.85546875" style="5" customWidth="1"/>
    <col min="6921" max="6921" width="18.85546875" style="5" customWidth="1"/>
    <col min="6922" max="6922" width="4.85546875" style="5" customWidth="1"/>
    <col min="6923" max="6924" width="9.140625" style="5"/>
    <col min="6925" max="6925" width="17.42578125" style="5" bestFit="1" customWidth="1"/>
    <col min="6926" max="7169" width="9.140625" style="5"/>
    <col min="7170" max="7170" width="4.85546875" style="5" customWidth="1"/>
    <col min="7171" max="7171" width="24.85546875" style="5" customWidth="1"/>
    <col min="7172" max="7172" width="13.85546875" style="5" customWidth="1"/>
    <col min="7173" max="7175" width="15.85546875" style="5" customWidth="1"/>
    <col min="7176" max="7176" width="14.85546875" style="5" customWidth="1"/>
    <col min="7177" max="7177" width="18.85546875" style="5" customWidth="1"/>
    <col min="7178" max="7178" width="4.85546875" style="5" customWidth="1"/>
    <col min="7179" max="7180" width="9.140625" style="5"/>
    <col min="7181" max="7181" width="17.42578125" style="5" bestFit="1" customWidth="1"/>
    <col min="7182" max="7425" width="9.140625" style="5"/>
    <col min="7426" max="7426" width="4.85546875" style="5" customWidth="1"/>
    <col min="7427" max="7427" width="24.85546875" style="5" customWidth="1"/>
    <col min="7428" max="7428" width="13.85546875" style="5" customWidth="1"/>
    <col min="7429" max="7431" width="15.85546875" style="5" customWidth="1"/>
    <col min="7432" max="7432" width="14.85546875" style="5" customWidth="1"/>
    <col min="7433" max="7433" width="18.85546875" style="5" customWidth="1"/>
    <col min="7434" max="7434" width="4.85546875" style="5" customWidth="1"/>
    <col min="7435" max="7436" width="9.140625" style="5"/>
    <col min="7437" max="7437" width="17.42578125" style="5" bestFit="1" customWidth="1"/>
    <col min="7438" max="7681" width="9.140625" style="5"/>
    <col min="7682" max="7682" width="4.85546875" style="5" customWidth="1"/>
    <col min="7683" max="7683" width="24.85546875" style="5" customWidth="1"/>
    <col min="7684" max="7684" width="13.85546875" style="5" customWidth="1"/>
    <col min="7685" max="7687" width="15.85546875" style="5" customWidth="1"/>
    <col min="7688" max="7688" width="14.85546875" style="5" customWidth="1"/>
    <col min="7689" max="7689" width="18.85546875" style="5" customWidth="1"/>
    <col min="7690" max="7690" width="4.85546875" style="5" customWidth="1"/>
    <col min="7691" max="7692" width="9.140625" style="5"/>
    <col min="7693" max="7693" width="17.42578125" style="5" bestFit="1" customWidth="1"/>
    <col min="7694" max="7937" width="9.140625" style="5"/>
    <col min="7938" max="7938" width="4.85546875" style="5" customWidth="1"/>
    <col min="7939" max="7939" width="24.85546875" style="5" customWidth="1"/>
    <col min="7940" max="7940" width="13.85546875" style="5" customWidth="1"/>
    <col min="7941" max="7943" width="15.85546875" style="5" customWidth="1"/>
    <col min="7944" max="7944" width="14.85546875" style="5" customWidth="1"/>
    <col min="7945" max="7945" width="18.85546875" style="5" customWidth="1"/>
    <col min="7946" max="7946" width="4.85546875" style="5" customWidth="1"/>
    <col min="7947" max="7948" width="9.140625" style="5"/>
    <col min="7949" max="7949" width="17.42578125" style="5" bestFit="1" customWidth="1"/>
    <col min="7950" max="8193" width="9.140625" style="5"/>
    <col min="8194" max="8194" width="4.85546875" style="5" customWidth="1"/>
    <col min="8195" max="8195" width="24.85546875" style="5" customWidth="1"/>
    <col min="8196" max="8196" width="13.85546875" style="5" customWidth="1"/>
    <col min="8197" max="8199" width="15.85546875" style="5" customWidth="1"/>
    <col min="8200" max="8200" width="14.85546875" style="5" customWidth="1"/>
    <col min="8201" max="8201" width="18.85546875" style="5" customWidth="1"/>
    <col min="8202" max="8202" width="4.85546875" style="5" customWidth="1"/>
    <col min="8203" max="8204" width="9.140625" style="5"/>
    <col min="8205" max="8205" width="17.42578125" style="5" bestFit="1" customWidth="1"/>
    <col min="8206" max="8449" width="9.140625" style="5"/>
    <col min="8450" max="8450" width="4.85546875" style="5" customWidth="1"/>
    <col min="8451" max="8451" width="24.85546875" style="5" customWidth="1"/>
    <col min="8452" max="8452" width="13.85546875" style="5" customWidth="1"/>
    <col min="8453" max="8455" width="15.85546875" style="5" customWidth="1"/>
    <col min="8456" max="8456" width="14.85546875" style="5" customWidth="1"/>
    <col min="8457" max="8457" width="18.85546875" style="5" customWidth="1"/>
    <col min="8458" max="8458" width="4.85546875" style="5" customWidth="1"/>
    <col min="8459" max="8460" width="9.140625" style="5"/>
    <col min="8461" max="8461" width="17.42578125" style="5" bestFit="1" customWidth="1"/>
    <col min="8462" max="8705" width="9.140625" style="5"/>
    <col min="8706" max="8706" width="4.85546875" style="5" customWidth="1"/>
    <col min="8707" max="8707" width="24.85546875" style="5" customWidth="1"/>
    <col min="8708" max="8708" width="13.85546875" style="5" customWidth="1"/>
    <col min="8709" max="8711" width="15.85546875" style="5" customWidth="1"/>
    <col min="8712" max="8712" width="14.85546875" style="5" customWidth="1"/>
    <col min="8713" max="8713" width="18.85546875" style="5" customWidth="1"/>
    <col min="8714" max="8714" width="4.85546875" style="5" customWidth="1"/>
    <col min="8715" max="8716" width="9.140625" style="5"/>
    <col min="8717" max="8717" width="17.42578125" style="5" bestFit="1" customWidth="1"/>
    <col min="8718" max="8961" width="9.140625" style="5"/>
    <col min="8962" max="8962" width="4.85546875" style="5" customWidth="1"/>
    <col min="8963" max="8963" width="24.85546875" style="5" customWidth="1"/>
    <col min="8964" max="8964" width="13.85546875" style="5" customWidth="1"/>
    <col min="8965" max="8967" width="15.85546875" style="5" customWidth="1"/>
    <col min="8968" max="8968" width="14.85546875" style="5" customWidth="1"/>
    <col min="8969" max="8969" width="18.85546875" style="5" customWidth="1"/>
    <col min="8970" max="8970" width="4.85546875" style="5" customWidth="1"/>
    <col min="8971" max="8972" width="9.140625" style="5"/>
    <col min="8973" max="8973" width="17.42578125" style="5" bestFit="1" customWidth="1"/>
    <col min="8974" max="9217" width="9.140625" style="5"/>
    <col min="9218" max="9218" width="4.85546875" style="5" customWidth="1"/>
    <col min="9219" max="9219" width="24.85546875" style="5" customWidth="1"/>
    <col min="9220" max="9220" width="13.85546875" style="5" customWidth="1"/>
    <col min="9221" max="9223" width="15.85546875" style="5" customWidth="1"/>
    <col min="9224" max="9224" width="14.85546875" style="5" customWidth="1"/>
    <col min="9225" max="9225" width="18.85546875" style="5" customWidth="1"/>
    <col min="9226" max="9226" width="4.85546875" style="5" customWidth="1"/>
    <col min="9227" max="9228" width="9.140625" style="5"/>
    <col min="9229" max="9229" width="17.42578125" style="5" bestFit="1" customWidth="1"/>
    <col min="9230" max="9473" width="9.140625" style="5"/>
    <col min="9474" max="9474" width="4.85546875" style="5" customWidth="1"/>
    <col min="9475" max="9475" width="24.85546875" style="5" customWidth="1"/>
    <col min="9476" max="9476" width="13.85546875" style="5" customWidth="1"/>
    <col min="9477" max="9479" width="15.85546875" style="5" customWidth="1"/>
    <col min="9480" max="9480" width="14.85546875" style="5" customWidth="1"/>
    <col min="9481" max="9481" width="18.85546875" style="5" customWidth="1"/>
    <col min="9482" max="9482" width="4.85546875" style="5" customWidth="1"/>
    <col min="9483" max="9484" width="9.140625" style="5"/>
    <col min="9485" max="9485" width="17.42578125" style="5" bestFit="1" customWidth="1"/>
    <col min="9486" max="9729" width="9.140625" style="5"/>
    <col min="9730" max="9730" width="4.85546875" style="5" customWidth="1"/>
    <col min="9731" max="9731" width="24.85546875" style="5" customWidth="1"/>
    <col min="9732" max="9732" width="13.85546875" style="5" customWidth="1"/>
    <col min="9733" max="9735" width="15.85546875" style="5" customWidth="1"/>
    <col min="9736" max="9736" width="14.85546875" style="5" customWidth="1"/>
    <col min="9737" max="9737" width="18.85546875" style="5" customWidth="1"/>
    <col min="9738" max="9738" width="4.85546875" style="5" customWidth="1"/>
    <col min="9739" max="9740" width="9.140625" style="5"/>
    <col min="9741" max="9741" width="17.42578125" style="5" bestFit="1" customWidth="1"/>
    <col min="9742" max="9985" width="9.140625" style="5"/>
    <col min="9986" max="9986" width="4.85546875" style="5" customWidth="1"/>
    <col min="9987" max="9987" width="24.85546875" style="5" customWidth="1"/>
    <col min="9988" max="9988" width="13.85546875" style="5" customWidth="1"/>
    <col min="9989" max="9991" width="15.85546875" style="5" customWidth="1"/>
    <col min="9992" max="9992" width="14.85546875" style="5" customWidth="1"/>
    <col min="9993" max="9993" width="18.85546875" style="5" customWidth="1"/>
    <col min="9994" max="9994" width="4.85546875" style="5" customWidth="1"/>
    <col min="9995" max="9996" width="9.140625" style="5"/>
    <col min="9997" max="9997" width="17.42578125" style="5" bestFit="1" customWidth="1"/>
    <col min="9998" max="10241" width="9.140625" style="5"/>
    <col min="10242" max="10242" width="4.85546875" style="5" customWidth="1"/>
    <col min="10243" max="10243" width="24.85546875" style="5" customWidth="1"/>
    <col min="10244" max="10244" width="13.85546875" style="5" customWidth="1"/>
    <col min="10245" max="10247" width="15.85546875" style="5" customWidth="1"/>
    <col min="10248" max="10248" width="14.85546875" style="5" customWidth="1"/>
    <col min="10249" max="10249" width="18.85546875" style="5" customWidth="1"/>
    <col min="10250" max="10250" width="4.85546875" style="5" customWidth="1"/>
    <col min="10251" max="10252" width="9.140625" style="5"/>
    <col min="10253" max="10253" width="17.42578125" style="5" bestFit="1" customWidth="1"/>
    <col min="10254" max="10497" width="9.140625" style="5"/>
    <col min="10498" max="10498" width="4.85546875" style="5" customWidth="1"/>
    <col min="10499" max="10499" width="24.85546875" style="5" customWidth="1"/>
    <col min="10500" max="10500" width="13.85546875" style="5" customWidth="1"/>
    <col min="10501" max="10503" width="15.85546875" style="5" customWidth="1"/>
    <col min="10504" max="10504" width="14.85546875" style="5" customWidth="1"/>
    <col min="10505" max="10505" width="18.85546875" style="5" customWidth="1"/>
    <col min="10506" max="10506" width="4.85546875" style="5" customWidth="1"/>
    <col min="10507" max="10508" width="9.140625" style="5"/>
    <col min="10509" max="10509" width="17.42578125" style="5" bestFit="1" customWidth="1"/>
    <col min="10510" max="10753" width="9.140625" style="5"/>
    <col min="10754" max="10754" width="4.85546875" style="5" customWidth="1"/>
    <col min="10755" max="10755" width="24.85546875" style="5" customWidth="1"/>
    <col min="10756" max="10756" width="13.85546875" style="5" customWidth="1"/>
    <col min="10757" max="10759" width="15.85546875" style="5" customWidth="1"/>
    <col min="10760" max="10760" width="14.85546875" style="5" customWidth="1"/>
    <col min="10761" max="10761" width="18.85546875" style="5" customWidth="1"/>
    <col min="10762" max="10762" width="4.85546875" style="5" customWidth="1"/>
    <col min="10763" max="10764" width="9.140625" style="5"/>
    <col min="10765" max="10765" width="17.42578125" style="5" bestFit="1" customWidth="1"/>
    <col min="10766" max="11009" width="9.140625" style="5"/>
    <col min="11010" max="11010" width="4.85546875" style="5" customWidth="1"/>
    <col min="11011" max="11011" width="24.85546875" style="5" customWidth="1"/>
    <col min="11012" max="11012" width="13.85546875" style="5" customWidth="1"/>
    <col min="11013" max="11015" width="15.85546875" style="5" customWidth="1"/>
    <col min="11016" max="11016" width="14.85546875" style="5" customWidth="1"/>
    <col min="11017" max="11017" width="18.85546875" style="5" customWidth="1"/>
    <col min="11018" max="11018" width="4.85546875" style="5" customWidth="1"/>
    <col min="11019" max="11020" width="9.140625" style="5"/>
    <col min="11021" max="11021" width="17.42578125" style="5" bestFit="1" customWidth="1"/>
    <col min="11022" max="11265" width="9.140625" style="5"/>
    <col min="11266" max="11266" width="4.85546875" style="5" customWidth="1"/>
    <col min="11267" max="11267" width="24.85546875" style="5" customWidth="1"/>
    <col min="11268" max="11268" width="13.85546875" style="5" customWidth="1"/>
    <col min="11269" max="11271" width="15.85546875" style="5" customWidth="1"/>
    <col min="11272" max="11272" width="14.85546875" style="5" customWidth="1"/>
    <col min="11273" max="11273" width="18.85546875" style="5" customWidth="1"/>
    <col min="11274" max="11274" width="4.85546875" style="5" customWidth="1"/>
    <col min="11275" max="11276" width="9.140625" style="5"/>
    <col min="11277" max="11277" width="17.42578125" style="5" bestFit="1" customWidth="1"/>
    <col min="11278" max="11521" width="9.140625" style="5"/>
    <col min="11522" max="11522" width="4.85546875" style="5" customWidth="1"/>
    <col min="11523" max="11523" width="24.85546875" style="5" customWidth="1"/>
    <col min="11524" max="11524" width="13.85546875" style="5" customWidth="1"/>
    <col min="11525" max="11527" width="15.85546875" style="5" customWidth="1"/>
    <col min="11528" max="11528" width="14.85546875" style="5" customWidth="1"/>
    <col min="11529" max="11529" width="18.85546875" style="5" customWidth="1"/>
    <col min="11530" max="11530" width="4.85546875" style="5" customWidth="1"/>
    <col min="11531" max="11532" width="9.140625" style="5"/>
    <col min="11533" max="11533" width="17.42578125" style="5" bestFit="1" customWidth="1"/>
    <col min="11534" max="11777" width="9.140625" style="5"/>
    <col min="11778" max="11778" width="4.85546875" style="5" customWidth="1"/>
    <col min="11779" max="11779" width="24.85546875" style="5" customWidth="1"/>
    <col min="11780" max="11780" width="13.85546875" style="5" customWidth="1"/>
    <col min="11781" max="11783" width="15.85546875" style="5" customWidth="1"/>
    <col min="11784" max="11784" width="14.85546875" style="5" customWidth="1"/>
    <col min="11785" max="11785" width="18.85546875" style="5" customWidth="1"/>
    <col min="11786" max="11786" width="4.85546875" style="5" customWidth="1"/>
    <col min="11787" max="11788" width="9.140625" style="5"/>
    <col min="11789" max="11789" width="17.42578125" style="5" bestFit="1" customWidth="1"/>
    <col min="11790" max="12033" width="9.140625" style="5"/>
    <col min="12034" max="12034" width="4.85546875" style="5" customWidth="1"/>
    <col min="12035" max="12035" width="24.85546875" style="5" customWidth="1"/>
    <col min="12036" max="12036" width="13.85546875" style="5" customWidth="1"/>
    <col min="12037" max="12039" width="15.85546875" style="5" customWidth="1"/>
    <col min="12040" max="12040" width="14.85546875" style="5" customWidth="1"/>
    <col min="12041" max="12041" width="18.85546875" style="5" customWidth="1"/>
    <col min="12042" max="12042" width="4.85546875" style="5" customWidth="1"/>
    <col min="12043" max="12044" width="9.140625" style="5"/>
    <col min="12045" max="12045" width="17.42578125" style="5" bestFit="1" customWidth="1"/>
    <col min="12046" max="12289" width="9.140625" style="5"/>
    <col min="12290" max="12290" width="4.85546875" style="5" customWidth="1"/>
    <col min="12291" max="12291" width="24.85546875" style="5" customWidth="1"/>
    <col min="12292" max="12292" width="13.85546875" style="5" customWidth="1"/>
    <col min="12293" max="12295" width="15.85546875" style="5" customWidth="1"/>
    <col min="12296" max="12296" width="14.85546875" style="5" customWidth="1"/>
    <col min="12297" max="12297" width="18.85546875" style="5" customWidth="1"/>
    <col min="12298" max="12298" width="4.85546875" style="5" customWidth="1"/>
    <col min="12299" max="12300" width="9.140625" style="5"/>
    <col min="12301" max="12301" width="17.42578125" style="5" bestFit="1" customWidth="1"/>
    <col min="12302" max="12545" width="9.140625" style="5"/>
    <col min="12546" max="12546" width="4.85546875" style="5" customWidth="1"/>
    <col min="12547" max="12547" width="24.85546875" style="5" customWidth="1"/>
    <col min="12548" max="12548" width="13.85546875" style="5" customWidth="1"/>
    <col min="12549" max="12551" width="15.85546875" style="5" customWidth="1"/>
    <col min="12552" max="12552" width="14.85546875" style="5" customWidth="1"/>
    <col min="12553" max="12553" width="18.85546875" style="5" customWidth="1"/>
    <col min="12554" max="12554" width="4.85546875" style="5" customWidth="1"/>
    <col min="12555" max="12556" width="9.140625" style="5"/>
    <col min="12557" max="12557" width="17.42578125" style="5" bestFit="1" customWidth="1"/>
    <col min="12558" max="12801" width="9.140625" style="5"/>
    <col min="12802" max="12802" width="4.85546875" style="5" customWidth="1"/>
    <col min="12803" max="12803" width="24.85546875" style="5" customWidth="1"/>
    <col min="12804" max="12804" width="13.85546875" style="5" customWidth="1"/>
    <col min="12805" max="12807" width="15.85546875" style="5" customWidth="1"/>
    <col min="12808" max="12808" width="14.85546875" style="5" customWidth="1"/>
    <col min="12809" max="12809" width="18.85546875" style="5" customWidth="1"/>
    <col min="12810" max="12810" width="4.85546875" style="5" customWidth="1"/>
    <col min="12811" max="12812" width="9.140625" style="5"/>
    <col min="12813" max="12813" width="17.42578125" style="5" bestFit="1" customWidth="1"/>
    <col min="12814" max="13057" width="9.140625" style="5"/>
    <col min="13058" max="13058" width="4.85546875" style="5" customWidth="1"/>
    <col min="13059" max="13059" width="24.85546875" style="5" customWidth="1"/>
    <col min="13060" max="13060" width="13.85546875" style="5" customWidth="1"/>
    <col min="13061" max="13063" width="15.85546875" style="5" customWidth="1"/>
    <col min="13064" max="13064" width="14.85546875" style="5" customWidth="1"/>
    <col min="13065" max="13065" width="18.85546875" style="5" customWidth="1"/>
    <col min="13066" max="13066" width="4.85546875" style="5" customWidth="1"/>
    <col min="13067" max="13068" width="9.140625" style="5"/>
    <col min="13069" max="13069" width="17.42578125" style="5" bestFit="1" customWidth="1"/>
    <col min="13070" max="13313" width="9.140625" style="5"/>
    <col min="13314" max="13314" width="4.85546875" style="5" customWidth="1"/>
    <col min="13315" max="13315" width="24.85546875" style="5" customWidth="1"/>
    <col min="13316" max="13316" width="13.85546875" style="5" customWidth="1"/>
    <col min="13317" max="13319" width="15.85546875" style="5" customWidth="1"/>
    <col min="13320" max="13320" width="14.85546875" style="5" customWidth="1"/>
    <col min="13321" max="13321" width="18.85546875" style="5" customWidth="1"/>
    <col min="13322" max="13322" width="4.85546875" style="5" customWidth="1"/>
    <col min="13323" max="13324" width="9.140625" style="5"/>
    <col min="13325" max="13325" width="17.42578125" style="5" bestFit="1" customWidth="1"/>
    <col min="13326" max="13569" width="9.140625" style="5"/>
    <col min="13570" max="13570" width="4.85546875" style="5" customWidth="1"/>
    <col min="13571" max="13571" width="24.85546875" style="5" customWidth="1"/>
    <col min="13572" max="13572" width="13.85546875" style="5" customWidth="1"/>
    <col min="13573" max="13575" width="15.85546875" style="5" customWidth="1"/>
    <col min="13576" max="13576" width="14.85546875" style="5" customWidth="1"/>
    <col min="13577" max="13577" width="18.85546875" style="5" customWidth="1"/>
    <col min="13578" max="13578" width="4.85546875" style="5" customWidth="1"/>
    <col min="13579" max="13580" width="9.140625" style="5"/>
    <col min="13581" max="13581" width="17.42578125" style="5" bestFit="1" customWidth="1"/>
    <col min="13582" max="13825" width="9.140625" style="5"/>
    <col min="13826" max="13826" width="4.85546875" style="5" customWidth="1"/>
    <col min="13827" max="13827" width="24.85546875" style="5" customWidth="1"/>
    <col min="13828" max="13828" width="13.85546875" style="5" customWidth="1"/>
    <col min="13829" max="13831" width="15.85546875" style="5" customWidth="1"/>
    <col min="13832" max="13832" width="14.85546875" style="5" customWidth="1"/>
    <col min="13833" max="13833" width="18.85546875" style="5" customWidth="1"/>
    <col min="13834" max="13834" width="4.85546875" style="5" customWidth="1"/>
    <col min="13835" max="13836" width="9.140625" style="5"/>
    <col min="13837" max="13837" width="17.42578125" style="5" bestFit="1" customWidth="1"/>
    <col min="13838" max="14081" width="9.140625" style="5"/>
    <col min="14082" max="14082" width="4.85546875" style="5" customWidth="1"/>
    <col min="14083" max="14083" width="24.85546875" style="5" customWidth="1"/>
    <col min="14084" max="14084" width="13.85546875" style="5" customWidth="1"/>
    <col min="14085" max="14087" width="15.85546875" style="5" customWidth="1"/>
    <col min="14088" max="14088" width="14.85546875" style="5" customWidth="1"/>
    <col min="14089" max="14089" width="18.85546875" style="5" customWidth="1"/>
    <col min="14090" max="14090" width="4.85546875" style="5" customWidth="1"/>
    <col min="14091" max="14092" width="9.140625" style="5"/>
    <col min="14093" max="14093" width="17.42578125" style="5" bestFit="1" customWidth="1"/>
    <col min="14094" max="14337" width="9.140625" style="5"/>
    <col min="14338" max="14338" width="4.85546875" style="5" customWidth="1"/>
    <col min="14339" max="14339" width="24.85546875" style="5" customWidth="1"/>
    <col min="14340" max="14340" width="13.85546875" style="5" customWidth="1"/>
    <col min="14341" max="14343" width="15.85546875" style="5" customWidth="1"/>
    <col min="14344" max="14344" width="14.85546875" style="5" customWidth="1"/>
    <col min="14345" max="14345" width="18.85546875" style="5" customWidth="1"/>
    <col min="14346" max="14346" width="4.85546875" style="5" customWidth="1"/>
    <col min="14347" max="14348" width="9.140625" style="5"/>
    <col min="14349" max="14349" width="17.42578125" style="5" bestFit="1" customWidth="1"/>
    <col min="14350" max="14593" width="9.140625" style="5"/>
    <col min="14594" max="14594" width="4.85546875" style="5" customWidth="1"/>
    <col min="14595" max="14595" width="24.85546875" style="5" customWidth="1"/>
    <col min="14596" max="14596" width="13.85546875" style="5" customWidth="1"/>
    <col min="14597" max="14599" width="15.85546875" style="5" customWidth="1"/>
    <col min="14600" max="14600" width="14.85546875" style="5" customWidth="1"/>
    <col min="14601" max="14601" width="18.85546875" style="5" customWidth="1"/>
    <col min="14602" max="14602" width="4.85546875" style="5" customWidth="1"/>
    <col min="14603" max="14604" width="9.140625" style="5"/>
    <col min="14605" max="14605" width="17.42578125" style="5" bestFit="1" customWidth="1"/>
    <col min="14606" max="14849" width="9.140625" style="5"/>
    <col min="14850" max="14850" width="4.85546875" style="5" customWidth="1"/>
    <col min="14851" max="14851" width="24.85546875" style="5" customWidth="1"/>
    <col min="14852" max="14852" width="13.85546875" style="5" customWidth="1"/>
    <col min="14853" max="14855" width="15.85546875" style="5" customWidth="1"/>
    <col min="14856" max="14856" width="14.85546875" style="5" customWidth="1"/>
    <col min="14857" max="14857" width="18.85546875" style="5" customWidth="1"/>
    <col min="14858" max="14858" width="4.85546875" style="5" customWidth="1"/>
    <col min="14859" max="14860" width="9.140625" style="5"/>
    <col min="14861" max="14861" width="17.42578125" style="5" bestFit="1" customWidth="1"/>
    <col min="14862" max="15105" width="9.140625" style="5"/>
    <col min="15106" max="15106" width="4.85546875" style="5" customWidth="1"/>
    <col min="15107" max="15107" width="24.85546875" style="5" customWidth="1"/>
    <col min="15108" max="15108" width="13.85546875" style="5" customWidth="1"/>
    <col min="15109" max="15111" width="15.85546875" style="5" customWidth="1"/>
    <col min="15112" max="15112" width="14.85546875" style="5" customWidth="1"/>
    <col min="15113" max="15113" width="18.85546875" style="5" customWidth="1"/>
    <col min="15114" max="15114" width="4.85546875" style="5" customWidth="1"/>
    <col min="15115" max="15116" width="9.140625" style="5"/>
    <col min="15117" max="15117" width="17.42578125" style="5" bestFit="1" customWidth="1"/>
    <col min="15118" max="15361" width="9.140625" style="5"/>
    <col min="15362" max="15362" width="4.85546875" style="5" customWidth="1"/>
    <col min="15363" max="15363" width="24.85546875" style="5" customWidth="1"/>
    <col min="15364" max="15364" width="13.85546875" style="5" customWidth="1"/>
    <col min="15365" max="15367" width="15.85546875" style="5" customWidth="1"/>
    <col min="15368" max="15368" width="14.85546875" style="5" customWidth="1"/>
    <col min="15369" max="15369" width="18.85546875" style="5" customWidth="1"/>
    <col min="15370" max="15370" width="4.85546875" style="5" customWidth="1"/>
    <col min="15371" max="15372" width="9.140625" style="5"/>
    <col min="15373" max="15373" width="17.42578125" style="5" bestFit="1" customWidth="1"/>
    <col min="15374" max="15617" width="9.140625" style="5"/>
    <col min="15618" max="15618" width="4.85546875" style="5" customWidth="1"/>
    <col min="15619" max="15619" width="24.85546875" style="5" customWidth="1"/>
    <col min="15620" max="15620" width="13.85546875" style="5" customWidth="1"/>
    <col min="15621" max="15623" width="15.85546875" style="5" customWidth="1"/>
    <col min="15624" max="15624" width="14.85546875" style="5" customWidth="1"/>
    <col min="15625" max="15625" width="18.85546875" style="5" customWidth="1"/>
    <col min="15626" max="15626" width="4.85546875" style="5" customWidth="1"/>
    <col min="15627" max="15628" width="9.140625" style="5"/>
    <col min="15629" max="15629" width="17.42578125" style="5" bestFit="1" customWidth="1"/>
    <col min="15630" max="15873" width="9.140625" style="5"/>
    <col min="15874" max="15874" width="4.85546875" style="5" customWidth="1"/>
    <col min="15875" max="15875" width="24.85546875" style="5" customWidth="1"/>
    <col min="15876" max="15876" width="13.85546875" style="5" customWidth="1"/>
    <col min="15877" max="15879" width="15.85546875" style="5" customWidth="1"/>
    <col min="15880" max="15880" width="14.85546875" style="5" customWidth="1"/>
    <col min="15881" max="15881" width="18.85546875" style="5" customWidth="1"/>
    <col min="15882" max="15882" width="4.85546875" style="5" customWidth="1"/>
    <col min="15883" max="15884" width="9.140625" style="5"/>
    <col min="15885" max="15885" width="17.42578125" style="5" bestFit="1" customWidth="1"/>
    <col min="15886" max="16129" width="9.140625" style="5"/>
    <col min="16130" max="16130" width="4.85546875" style="5" customWidth="1"/>
    <col min="16131" max="16131" width="24.85546875" style="5" customWidth="1"/>
    <col min="16132" max="16132" width="13.85546875" style="5" customWidth="1"/>
    <col min="16133" max="16135" width="15.85546875" style="5" customWidth="1"/>
    <col min="16136" max="16136" width="14.85546875" style="5" customWidth="1"/>
    <col min="16137" max="16137" width="18.85546875" style="5" customWidth="1"/>
    <col min="16138" max="16138" width="4.85546875" style="5" customWidth="1"/>
    <col min="16139" max="16140" width="9.140625" style="5"/>
    <col min="16141" max="16141" width="17.42578125" style="5" bestFit="1" customWidth="1"/>
    <col min="16142" max="16382" width="9.140625" style="5"/>
    <col min="16383" max="16384" width="9.140625" style="5" customWidth="1"/>
  </cols>
  <sheetData>
    <row r="1" spans="1:10" ht="27" x14ac:dyDescent="0.5">
      <c r="A1" s="1"/>
      <c r="B1" s="2" t="s">
        <v>0</v>
      </c>
      <c r="C1" s="3"/>
      <c r="D1" s="3"/>
      <c r="E1" s="3"/>
      <c r="F1" s="3"/>
      <c r="G1" s="3"/>
      <c r="H1" s="4"/>
      <c r="I1" s="3"/>
      <c r="J1" s="3"/>
    </row>
    <row r="2" spans="1:10" ht="15" customHeight="1" x14ac:dyDescent="0.35">
      <c r="A2" s="6"/>
      <c r="B2" s="6" t="s">
        <v>1</v>
      </c>
      <c r="C2" s="3"/>
      <c r="D2" s="3"/>
      <c r="E2" s="3"/>
      <c r="F2" s="3"/>
      <c r="G2" s="3"/>
      <c r="H2" s="3"/>
      <c r="I2" s="3"/>
      <c r="J2" s="3"/>
    </row>
    <row r="3" spans="1:10" ht="15" customHeight="1" x14ac:dyDescent="0.3">
      <c r="A3" s="3"/>
      <c r="B3" s="7" t="s">
        <v>2</v>
      </c>
      <c r="C3" s="8">
        <v>404935</v>
      </c>
      <c r="D3" s="3"/>
      <c r="E3" s="3"/>
      <c r="F3" s="3"/>
      <c r="G3" s="3"/>
      <c r="H3" s="3"/>
      <c r="I3" s="3"/>
      <c r="J3" s="3"/>
    </row>
    <row r="4" spans="1:10" ht="15" customHeight="1" x14ac:dyDescent="0.3">
      <c r="A4" s="3"/>
      <c r="B4" s="7" t="s">
        <v>40</v>
      </c>
      <c r="C4" s="9" t="s">
        <v>64</v>
      </c>
      <c r="D4" s="10"/>
      <c r="E4" s="10"/>
      <c r="F4" s="11"/>
      <c r="G4" s="10"/>
      <c r="H4" s="11"/>
      <c r="I4" s="3"/>
      <c r="J4" s="3"/>
    </row>
    <row r="5" spans="1:10" ht="15" customHeight="1" x14ac:dyDescent="0.3">
      <c r="A5" s="3"/>
      <c r="B5" s="7" t="s">
        <v>37</v>
      </c>
      <c r="C5" s="12" t="s">
        <v>65</v>
      </c>
      <c r="D5" s="13"/>
      <c r="E5" s="13"/>
      <c r="F5" s="13"/>
      <c r="G5" s="10"/>
      <c r="H5" s="11"/>
      <c r="I5" s="3"/>
      <c r="J5" s="3"/>
    </row>
    <row r="6" spans="1:10" ht="15" customHeight="1" x14ac:dyDescent="0.3">
      <c r="A6" s="3"/>
      <c r="B6" s="7" t="s">
        <v>3</v>
      </c>
      <c r="C6" s="12" t="s">
        <v>66</v>
      </c>
      <c r="D6" s="13"/>
      <c r="E6" s="13"/>
      <c r="F6" s="13"/>
      <c r="G6" s="10"/>
      <c r="H6" s="11"/>
      <c r="I6" s="3"/>
      <c r="J6" s="3"/>
    </row>
    <row r="7" spans="1:10" ht="10.5" customHeight="1" thickBot="1" x14ac:dyDescent="0.35">
      <c r="A7" s="3"/>
      <c r="B7" s="14"/>
      <c r="C7" s="14"/>
      <c r="D7" s="14"/>
      <c r="E7" s="14"/>
      <c r="F7" s="14"/>
      <c r="G7" s="14"/>
      <c r="H7" s="14"/>
      <c r="I7" s="14"/>
      <c r="J7" s="14"/>
    </row>
    <row r="8" spans="1:10" ht="4.5" customHeight="1" x14ac:dyDescent="0.3">
      <c r="A8" s="3"/>
      <c r="B8" s="3"/>
      <c r="C8" s="3"/>
      <c r="D8" s="3"/>
      <c r="E8" s="3"/>
      <c r="F8" s="3"/>
      <c r="G8" s="3"/>
      <c r="H8" s="3"/>
      <c r="I8" s="3"/>
      <c r="J8" s="3"/>
    </row>
    <row r="9" spans="1:10" ht="15" customHeight="1" x14ac:dyDescent="0.3">
      <c r="A9" s="15"/>
      <c r="B9" s="16" t="s">
        <v>26</v>
      </c>
      <c r="C9" s="17" t="s">
        <v>67</v>
      </c>
      <c r="D9" s="18" t="s">
        <v>27</v>
      </c>
      <c r="E9" s="19"/>
      <c r="F9" s="17" t="s">
        <v>69</v>
      </c>
      <c r="G9" s="3"/>
      <c r="H9" s="20" t="s">
        <v>28</v>
      </c>
      <c r="I9" s="21" t="s">
        <v>71</v>
      </c>
      <c r="J9" s="15"/>
    </row>
    <row r="10" spans="1:10" ht="3" customHeight="1" thickBot="1" x14ac:dyDescent="0.35">
      <c r="A10" s="3"/>
      <c r="B10" s="22"/>
      <c r="C10" s="22"/>
      <c r="D10" s="22"/>
      <c r="E10" s="22"/>
      <c r="F10" s="22"/>
      <c r="G10" s="22"/>
      <c r="H10" s="22"/>
      <c r="I10" s="23"/>
      <c r="J10" s="3"/>
    </row>
    <row r="11" spans="1:10" ht="4.5" customHeight="1" thickTop="1" x14ac:dyDescent="0.3">
      <c r="A11" s="3"/>
      <c r="B11" s="3"/>
      <c r="C11" s="3"/>
      <c r="D11" s="3"/>
      <c r="E11" s="3"/>
      <c r="F11" s="3"/>
      <c r="G11" s="3"/>
      <c r="H11" s="3"/>
      <c r="I11" s="24"/>
      <c r="J11" s="3"/>
    </row>
    <row r="12" spans="1:10" ht="15" customHeight="1" x14ac:dyDescent="0.3">
      <c r="A12" s="15"/>
      <c r="B12" s="16" t="s">
        <v>29</v>
      </c>
      <c r="C12" s="25" t="s">
        <v>68</v>
      </c>
      <c r="D12" s="18" t="s">
        <v>30</v>
      </c>
      <c r="E12" s="19"/>
      <c r="F12" s="26" t="s">
        <v>70</v>
      </c>
      <c r="G12" s="3"/>
      <c r="H12" s="20" t="s">
        <v>31</v>
      </c>
      <c r="I12" s="27" t="s">
        <v>41</v>
      </c>
      <c r="J12" s="15"/>
    </row>
    <row r="13" spans="1:10" ht="3.75" customHeight="1" thickBot="1" x14ac:dyDescent="0.35">
      <c r="A13" s="3"/>
      <c r="B13" s="22"/>
      <c r="C13" s="22"/>
      <c r="D13" s="22"/>
      <c r="E13" s="22"/>
      <c r="F13" s="22"/>
      <c r="G13" s="22"/>
      <c r="H13" s="22"/>
      <c r="I13" s="22"/>
      <c r="J13" s="22"/>
    </row>
    <row r="14" spans="1:10" ht="15" customHeight="1" thickTop="1" x14ac:dyDescent="0.3">
      <c r="A14" s="3"/>
      <c r="B14" s="28" t="s">
        <v>4</v>
      </c>
      <c r="C14" s="29" t="s">
        <v>46</v>
      </c>
      <c r="D14" s="30" t="s">
        <v>73</v>
      </c>
      <c r="E14" s="30" t="s">
        <v>74</v>
      </c>
      <c r="F14" s="30" t="s">
        <v>75</v>
      </c>
      <c r="G14" s="30" t="s">
        <v>76</v>
      </c>
      <c r="H14" s="123" t="s">
        <v>5</v>
      </c>
      <c r="I14" s="123"/>
      <c r="J14" s="3"/>
    </row>
    <row r="15" spans="1:10" ht="18.95" customHeight="1" x14ac:dyDescent="0.35">
      <c r="A15" s="3"/>
      <c r="B15" s="31" t="s">
        <v>55</v>
      </c>
      <c r="C15" s="32"/>
      <c r="D15" s="32"/>
      <c r="E15" s="32"/>
      <c r="F15" s="32"/>
      <c r="G15" s="32"/>
      <c r="H15" s="33"/>
      <c r="I15" s="34"/>
      <c r="J15" s="3"/>
    </row>
    <row r="16" spans="1:10" ht="18.95" customHeight="1" x14ac:dyDescent="0.35">
      <c r="A16" s="3"/>
      <c r="B16" s="35" t="s">
        <v>6</v>
      </c>
      <c r="C16" s="36"/>
      <c r="D16" s="36"/>
      <c r="E16" s="36"/>
      <c r="F16" s="36"/>
      <c r="G16" s="36"/>
      <c r="H16" s="36"/>
      <c r="I16" s="37"/>
      <c r="J16" s="3"/>
    </row>
    <row r="17" spans="1:10" ht="15.95" customHeight="1" x14ac:dyDescent="0.3">
      <c r="A17" s="3"/>
      <c r="B17" s="38" t="s">
        <v>60</v>
      </c>
      <c r="C17" s="39"/>
      <c r="D17" s="39"/>
      <c r="E17" s="39"/>
      <c r="F17" s="39"/>
      <c r="G17" s="39"/>
      <c r="H17" s="119">
        <f>SUM(C17:G17)</f>
        <v>0</v>
      </c>
      <c r="I17" s="120"/>
      <c r="J17" s="3"/>
    </row>
    <row r="18" spans="1:10" ht="15.95" customHeight="1" x14ac:dyDescent="0.3">
      <c r="A18" s="3"/>
      <c r="B18" s="38" t="s">
        <v>72</v>
      </c>
      <c r="C18" s="39"/>
      <c r="D18" s="39"/>
      <c r="E18" s="39"/>
      <c r="F18" s="39"/>
      <c r="G18" s="39"/>
      <c r="H18" s="119">
        <f>SUM(C18:G18)</f>
        <v>0</v>
      </c>
      <c r="I18" s="120"/>
      <c r="J18" s="3"/>
    </row>
    <row r="19" spans="1:10" ht="15.95" customHeight="1" x14ac:dyDescent="0.3">
      <c r="A19" s="3"/>
      <c r="B19" s="38"/>
      <c r="C19" s="39"/>
      <c r="D19" s="39"/>
      <c r="E19" s="39"/>
      <c r="F19" s="39"/>
      <c r="G19" s="39"/>
      <c r="H19" s="119">
        <f>SUM(C19:G19)</f>
        <v>0</v>
      </c>
      <c r="I19" s="120"/>
      <c r="J19" s="3"/>
    </row>
    <row r="20" spans="1:10" ht="15.95" customHeight="1" x14ac:dyDescent="0.35">
      <c r="A20" s="3"/>
      <c r="B20" s="3"/>
      <c r="C20" s="3"/>
      <c r="D20" s="3"/>
      <c r="E20" s="3"/>
      <c r="F20" s="3"/>
      <c r="G20" s="40" t="s">
        <v>51</v>
      </c>
      <c r="H20" s="121">
        <f>SUM(H17:I19)</f>
        <v>0</v>
      </c>
      <c r="I20" s="122"/>
      <c r="J20" s="3"/>
    </row>
    <row r="21" spans="1:10" ht="18.399999999999999" customHeight="1" x14ac:dyDescent="0.35">
      <c r="A21" s="3"/>
      <c r="B21" s="35" t="s">
        <v>7</v>
      </c>
      <c r="C21" s="36"/>
      <c r="D21" s="36"/>
      <c r="E21" s="36"/>
      <c r="F21" s="36"/>
      <c r="G21" s="36"/>
      <c r="H21" s="41"/>
      <c r="I21" s="42"/>
      <c r="J21" s="3"/>
    </row>
    <row r="22" spans="1:10" ht="15.95" customHeight="1" x14ac:dyDescent="0.3">
      <c r="A22" s="3"/>
      <c r="B22" s="38" t="s">
        <v>77</v>
      </c>
      <c r="C22" s="39"/>
      <c r="D22" s="43"/>
      <c r="E22" s="43"/>
      <c r="F22" s="43"/>
      <c r="G22" s="43"/>
      <c r="H22" s="119">
        <f t="shared" ref="H22:H27" si="0">SUM(C22:G22)</f>
        <v>0</v>
      </c>
      <c r="I22" s="120"/>
      <c r="J22" s="3"/>
    </row>
    <row r="23" spans="1:10" ht="15.95" customHeight="1" x14ac:dyDescent="0.3">
      <c r="A23" s="3"/>
      <c r="B23" s="38" t="s">
        <v>78</v>
      </c>
      <c r="C23" s="39"/>
      <c r="D23" s="43"/>
      <c r="E23" s="43"/>
      <c r="F23" s="43"/>
      <c r="G23" s="43"/>
      <c r="H23" s="119">
        <f t="shared" si="0"/>
        <v>0</v>
      </c>
      <c r="I23" s="120"/>
      <c r="J23" s="3"/>
    </row>
    <row r="24" spans="1:10" ht="15.95" customHeight="1" x14ac:dyDescent="0.3">
      <c r="A24" s="3"/>
      <c r="B24" s="38" t="s">
        <v>79</v>
      </c>
      <c r="C24" s="39"/>
      <c r="D24" s="43"/>
      <c r="E24" s="43"/>
      <c r="F24" s="43"/>
      <c r="G24" s="43"/>
      <c r="H24" s="119">
        <f t="shared" si="0"/>
        <v>0</v>
      </c>
      <c r="I24" s="120"/>
      <c r="J24" s="3"/>
    </row>
    <row r="25" spans="1:10" ht="15.95" customHeight="1" x14ac:dyDescent="0.3">
      <c r="A25" s="3"/>
      <c r="B25" s="38" t="s">
        <v>80</v>
      </c>
      <c r="C25" s="39"/>
      <c r="D25" s="43"/>
      <c r="E25" s="43"/>
      <c r="F25" s="43"/>
      <c r="G25" s="43"/>
      <c r="H25" s="119">
        <f t="shared" si="0"/>
        <v>0</v>
      </c>
      <c r="I25" s="120"/>
      <c r="J25" s="3"/>
    </row>
    <row r="26" spans="1:10" ht="15.95" customHeight="1" x14ac:dyDescent="0.3">
      <c r="A26" s="3"/>
      <c r="B26" s="38" t="s">
        <v>81</v>
      </c>
      <c r="C26" s="39"/>
      <c r="D26" s="43"/>
      <c r="E26" s="43"/>
      <c r="F26" s="43"/>
      <c r="G26" s="43"/>
      <c r="H26" s="119">
        <f t="shared" si="0"/>
        <v>0</v>
      </c>
      <c r="I26" s="120"/>
      <c r="J26" s="3"/>
    </row>
    <row r="27" spans="1:10" ht="15.95" customHeight="1" x14ac:dyDescent="0.3">
      <c r="A27" s="3"/>
      <c r="B27" s="38"/>
      <c r="C27" s="39"/>
      <c r="D27" s="43"/>
      <c r="E27" s="43"/>
      <c r="F27" s="43"/>
      <c r="G27" s="43"/>
      <c r="H27" s="119">
        <f t="shared" si="0"/>
        <v>0</v>
      </c>
      <c r="I27" s="120"/>
      <c r="J27" s="3"/>
    </row>
    <row r="28" spans="1:10" ht="15.95" customHeight="1" x14ac:dyDescent="0.35">
      <c r="A28" s="3"/>
      <c r="B28" s="3"/>
      <c r="C28" s="44"/>
      <c r="D28" s="44"/>
      <c r="E28" s="44"/>
      <c r="F28" s="44"/>
      <c r="G28" s="40" t="s">
        <v>50</v>
      </c>
      <c r="H28" s="121">
        <f>SUM(H22:I27)</f>
        <v>0</v>
      </c>
      <c r="I28" s="122"/>
      <c r="J28" s="3"/>
    </row>
    <row r="29" spans="1:10" ht="18.399999999999999" customHeight="1" x14ac:dyDescent="0.35">
      <c r="A29" s="3"/>
      <c r="B29" s="35" t="s">
        <v>8</v>
      </c>
      <c r="C29" s="45"/>
      <c r="D29" s="45"/>
      <c r="E29" s="45"/>
      <c r="F29" s="45"/>
      <c r="G29" s="45"/>
      <c r="H29" s="46"/>
      <c r="I29" s="47"/>
      <c r="J29" s="3"/>
    </row>
    <row r="30" spans="1:10" ht="15.95" customHeight="1" x14ac:dyDescent="0.3">
      <c r="A30" s="3"/>
      <c r="B30" s="38" t="s">
        <v>77</v>
      </c>
      <c r="C30" s="39"/>
      <c r="D30" s="43"/>
      <c r="E30" s="48"/>
      <c r="F30" s="43"/>
      <c r="G30" s="43"/>
      <c r="H30" s="119">
        <f t="shared" ref="H30:H34" si="1">SUM(C30:G30)</f>
        <v>0</v>
      </c>
      <c r="I30" s="120"/>
      <c r="J30" s="3"/>
    </row>
    <row r="31" spans="1:10" ht="15.95" customHeight="1" x14ac:dyDescent="0.3">
      <c r="A31" s="3"/>
      <c r="B31" s="38" t="s">
        <v>82</v>
      </c>
      <c r="C31" s="39"/>
      <c r="D31" s="43"/>
      <c r="E31" s="48"/>
      <c r="F31" s="43"/>
      <c r="G31" s="43"/>
      <c r="H31" s="119">
        <f t="shared" si="1"/>
        <v>0</v>
      </c>
      <c r="I31" s="120"/>
      <c r="J31" s="3"/>
    </row>
    <row r="32" spans="1:10" ht="15.95" customHeight="1" x14ac:dyDescent="0.3">
      <c r="A32" s="3"/>
      <c r="B32" s="38" t="s">
        <v>93</v>
      </c>
      <c r="C32" s="39"/>
      <c r="D32" s="43"/>
      <c r="E32" s="48"/>
      <c r="F32" s="43"/>
      <c r="G32" s="43"/>
      <c r="H32" s="119">
        <f t="shared" ref="H32" si="2">SUM(C32:G32)</f>
        <v>0</v>
      </c>
      <c r="I32" s="120"/>
      <c r="J32" s="3"/>
    </row>
    <row r="33" spans="1:10" ht="15.95" customHeight="1" x14ac:dyDescent="0.3">
      <c r="A33" s="3"/>
      <c r="B33" s="38" t="s">
        <v>83</v>
      </c>
      <c r="C33" s="39"/>
      <c r="D33" s="43"/>
      <c r="E33" s="48"/>
      <c r="F33" s="43"/>
      <c r="G33" s="43"/>
      <c r="H33" s="119">
        <f t="shared" si="1"/>
        <v>0</v>
      </c>
      <c r="I33" s="120"/>
      <c r="J33" s="3"/>
    </row>
    <row r="34" spans="1:10" ht="15.95" customHeight="1" x14ac:dyDescent="0.3">
      <c r="A34" s="3"/>
      <c r="B34" s="38"/>
      <c r="C34" s="39"/>
      <c r="D34" s="43"/>
      <c r="E34" s="48"/>
      <c r="F34" s="43"/>
      <c r="G34" s="43"/>
      <c r="H34" s="119">
        <f t="shared" si="1"/>
        <v>0</v>
      </c>
      <c r="I34" s="120"/>
      <c r="J34" s="3"/>
    </row>
    <row r="35" spans="1:10" ht="15.95" customHeight="1" x14ac:dyDescent="0.35">
      <c r="A35" s="3"/>
      <c r="B35" s="3"/>
      <c r="C35" s="3"/>
      <c r="D35" s="3"/>
      <c r="E35" s="3"/>
      <c r="F35" s="3"/>
      <c r="G35" s="40" t="s">
        <v>53</v>
      </c>
      <c r="H35" s="121">
        <f>SUM(H30:I34)</f>
        <v>0</v>
      </c>
      <c r="I35" s="122"/>
      <c r="J35" s="3"/>
    </row>
    <row r="36" spans="1:10" ht="18.399999999999999" customHeight="1" x14ac:dyDescent="0.35">
      <c r="A36" s="3"/>
      <c r="B36" s="35" t="s">
        <v>9</v>
      </c>
      <c r="C36" s="45"/>
      <c r="D36" s="45"/>
      <c r="E36" s="45"/>
      <c r="F36" s="45"/>
      <c r="G36" s="45"/>
      <c r="H36" s="46"/>
      <c r="I36" s="47"/>
      <c r="J36" s="3"/>
    </row>
    <row r="37" spans="1:10" ht="15.95" customHeight="1" x14ac:dyDescent="0.3">
      <c r="A37" s="3"/>
      <c r="B37" s="38" t="s">
        <v>84</v>
      </c>
      <c r="C37" s="39"/>
      <c r="D37" s="43"/>
      <c r="E37" s="48"/>
      <c r="F37" s="43"/>
      <c r="G37" s="43"/>
      <c r="H37" s="119">
        <f>SUM(C37:G37)</f>
        <v>0</v>
      </c>
      <c r="I37" s="120"/>
      <c r="J37" s="3"/>
    </row>
    <row r="38" spans="1:10" ht="15.95" customHeight="1" x14ac:dyDescent="0.3">
      <c r="A38" s="3"/>
      <c r="B38" s="38" t="s">
        <v>61</v>
      </c>
      <c r="C38" s="39"/>
      <c r="D38" s="43"/>
      <c r="E38" s="48"/>
      <c r="F38" s="43"/>
      <c r="G38" s="43"/>
      <c r="H38" s="119">
        <f>SUM(C38:G38)</f>
        <v>0</v>
      </c>
      <c r="I38" s="120"/>
      <c r="J38" s="3"/>
    </row>
    <row r="39" spans="1:10" ht="15.95" customHeight="1" x14ac:dyDescent="0.3">
      <c r="A39" s="3"/>
      <c r="B39" s="38"/>
      <c r="C39" s="39"/>
      <c r="D39" s="43"/>
      <c r="E39" s="43"/>
      <c r="F39" s="43"/>
      <c r="G39" s="43"/>
      <c r="H39" s="119">
        <f>SUM(C39:G39)</f>
        <v>0</v>
      </c>
      <c r="I39" s="120"/>
      <c r="J39" s="3"/>
    </row>
    <row r="40" spans="1:10" ht="15.95" customHeight="1" x14ac:dyDescent="0.35">
      <c r="A40" s="3"/>
      <c r="B40" s="3"/>
      <c r="C40" s="44"/>
      <c r="D40" s="44"/>
      <c r="E40" s="44"/>
      <c r="F40" s="44"/>
      <c r="G40" s="40" t="s">
        <v>52</v>
      </c>
      <c r="H40" s="121">
        <f>SUM(H37:I39)</f>
        <v>0</v>
      </c>
      <c r="I40" s="122"/>
      <c r="J40" s="3"/>
    </row>
    <row r="41" spans="1:10" ht="18.399999999999999" customHeight="1" x14ac:dyDescent="0.35">
      <c r="A41" s="3"/>
      <c r="B41" s="3"/>
      <c r="C41" s="44"/>
      <c r="D41" s="44"/>
      <c r="E41" s="49"/>
      <c r="F41" s="49"/>
      <c r="G41" s="50" t="s">
        <v>54</v>
      </c>
      <c r="H41" s="124">
        <f>H40+H35+H28+H20</f>
        <v>0</v>
      </c>
      <c r="I41" s="125"/>
      <c r="J41" s="3"/>
    </row>
    <row r="42" spans="1:10" ht="15.95" customHeight="1" x14ac:dyDescent="0.35">
      <c r="A42" s="3"/>
      <c r="B42" s="3"/>
      <c r="C42" s="44"/>
      <c r="D42" s="44"/>
      <c r="E42" s="44"/>
      <c r="F42" s="44"/>
      <c r="G42" s="44"/>
      <c r="H42" s="51"/>
      <c r="I42" s="52"/>
      <c r="J42" s="3"/>
    </row>
    <row r="43" spans="1:10" ht="15.75" customHeight="1" x14ac:dyDescent="0.4">
      <c r="A43" s="3"/>
      <c r="B43" s="53" t="s">
        <v>47</v>
      </c>
      <c r="C43" s="54"/>
      <c r="D43" s="54"/>
      <c r="E43" s="54"/>
      <c r="F43" s="54"/>
      <c r="G43" s="54"/>
      <c r="H43" s="55"/>
      <c r="I43" s="56"/>
      <c r="J43" s="3"/>
    </row>
    <row r="44" spans="1:10" ht="14.1" customHeight="1" x14ac:dyDescent="0.3">
      <c r="A44" s="3"/>
      <c r="B44" s="38" t="s">
        <v>85</v>
      </c>
      <c r="C44" s="39"/>
      <c r="D44" s="43"/>
      <c r="E44" s="48"/>
      <c r="F44" s="43"/>
      <c r="G44" s="43"/>
      <c r="H44" s="119">
        <f t="shared" ref="H44:H50" si="3">SUM(C44:G44)</f>
        <v>0</v>
      </c>
      <c r="I44" s="120"/>
      <c r="J44" s="3"/>
    </row>
    <row r="45" spans="1:10" ht="14.1" customHeight="1" x14ac:dyDescent="0.3">
      <c r="A45" s="3"/>
      <c r="B45" s="38" t="s">
        <v>86</v>
      </c>
      <c r="C45" s="39"/>
      <c r="D45" s="43"/>
      <c r="E45" s="48"/>
      <c r="F45" s="43"/>
      <c r="G45" s="43"/>
      <c r="H45" s="119">
        <f t="shared" si="3"/>
        <v>0</v>
      </c>
      <c r="I45" s="120"/>
      <c r="J45" s="3"/>
    </row>
    <row r="46" spans="1:10" ht="14.1" customHeight="1" x14ac:dyDescent="0.3">
      <c r="A46" s="3"/>
      <c r="B46" s="38" t="s">
        <v>87</v>
      </c>
      <c r="C46" s="39"/>
      <c r="D46" s="43"/>
      <c r="E46" s="48"/>
      <c r="F46" s="43"/>
      <c r="G46" s="43"/>
      <c r="H46" s="119">
        <f t="shared" si="3"/>
        <v>0</v>
      </c>
      <c r="I46" s="120"/>
      <c r="J46" s="3"/>
    </row>
    <row r="47" spans="1:10" ht="14.1" customHeight="1" x14ac:dyDescent="0.3">
      <c r="A47" s="3"/>
      <c r="B47" s="38" t="s">
        <v>88</v>
      </c>
      <c r="C47" s="39"/>
      <c r="D47" s="43"/>
      <c r="E47" s="48"/>
      <c r="F47" s="43"/>
      <c r="G47" s="43"/>
      <c r="H47" s="119">
        <f t="shared" si="3"/>
        <v>0</v>
      </c>
      <c r="I47" s="120"/>
      <c r="J47" s="3"/>
    </row>
    <row r="48" spans="1:10" ht="14.1" customHeight="1" x14ac:dyDescent="0.3">
      <c r="A48" s="3"/>
      <c r="B48" s="38" t="s">
        <v>89</v>
      </c>
      <c r="C48" s="39"/>
      <c r="D48" s="43"/>
      <c r="E48" s="48"/>
      <c r="F48" s="43"/>
      <c r="G48" s="43"/>
      <c r="H48" s="119">
        <f t="shared" si="3"/>
        <v>0</v>
      </c>
      <c r="I48" s="120"/>
      <c r="J48" s="3"/>
    </row>
    <row r="49" spans="1:10" ht="14.1" customHeight="1" x14ac:dyDescent="0.3">
      <c r="A49" s="3"/>
      <c r="B49" s="38" t="s">
        <v>90</v>
      </c>
      <c r="C49" s="39"/>
      <c r="D49" s="43"/>
      <c r="E49" s="48"/>
      <c r="F49" s="43"/>
      <c r="G49" s="43"/>
      <c r="H49" s="119">
        <f t="shared" si="3"/>
        <v>0</v>
      </c>
      <c r="I49" s="120"/>
      <c r="J49" s="3"/>
    </row>
    <row r="50" spans="1:10" ht="14.1" customHeight="1" x14ac:dyDescent="0.3">
      <c r="A50" s="3"/>
      <c r="B50" s="57"/>
      <c r="C50" s="39"/>
      <c r="D50" s="43"/>
      <c r="E50" s="43"/>
      <c r="F50" s="43"/>
      <c r="G50" s="43"/>
      <c r="H50" s="119">
        <f t="shared" si="3"/>
        <v>0</v>
      </c>
      <c r="I50" s="120"/>
      <c r="J50" s="3"/>
    </row>
    <row r="51" spans="1:10" ht="18.399999999999999" customHeight="1" x14ac:dyDescent="0.35">
      <c r="A51" s="3"/>
      <c r="B51" s="3"/>
      <c r="C51" s="44"/>
      <c r="D51" s="44"/>
      <c r="E51" s="49"/>
      <c r="F51" s="49"/>
      <c r="G51" s="50" t="s">
        <v>91</v>
      </c>
      <c r="H51" s="126">
        <f>SUM(H44:I50)</f>
        <v>0</v>
      </c>
      <c r="I51" s="122"/>
      <c r="J51" s="3"/>
    </row>
    <row r="52" spans="1:10" ht="9.75" customHeight="1" x14ac:dyDescent="0.3">
      <c r="A52" s="3"/>
      <c r="B52" s="3"/>
      <c r="C52" s="3"/>
      <c r="D52" s="3"/>
      <c r="E52" s="3"/>
      <c r="F52" s="3"/>
      <c r="G52" s="3"/>
      <c r="H52" s="58"/>
      <c r="I52" s="58"/>
      <c r="J52" s="3"/>
    </row>
    <row r="53" spans="1:10" ht="18.75" customHeight="1" x14ac:dyDescent="0.4">
      <c r="A53" s="3"/>
      <c r="B53" s="59"/>
      <c r="C53" s="60"/>
      <c r="D53" s="61"/>
      <c r="E53" s="61"/>
      <c r="F53" s="61"/>
      <c r="G53" s="50" t="s">
        <v>43</v>
      </c>
      <c r="H53" s="124">
        <f>H51+H41</f>
        <v>0</v>
      </c>
      <c r="I53" s="125"/>
      <c r="J53" s="3"/>
    </row>
    <row r="54" spans="1:10" ht="18.399999999999999" customHeight="1" x14ac:dyDescent="0.35">
      <c r="A54" s="3"/>
      <c r="B54" s="62" t="s">
        <v>10</v>
      </c>
      <c r="C54" s="54"/>
      <c r="D54" s="54"/>
      <c r="E54" s="54"/>
      <c r="F54" s="54"/>
      <c r="G54" s="54"/>
      <c r="H54" s="63" t="s">
        <v>32</v>
      </c>
      <c r="I54" s="64" t="s">
        <v>33</v>
      </c>
      <c r="J54" s="3"/>
    </row>
    <row r="55" spans="1:10" ht="33" x14ac:dyDescent="0.3">
      <c r="A55" s="3"/>
      <c r="B55" s="65" t="s">
        <v>44</v>
      </c>
      <c r="C55" s="66"/>
      <c r="D55" s="67" t="e">
        <f>(SUM(D17:D50)/($H$53-$C$17))*$H$55</f>
        <v>#DIV/0!</v>
      </c>
      <c r="E55" s="67" t="e">
        <f>(SUM(E17:E50)/($H$53-$C$17))*$H$55</f>
        <v>#DIV/0!</v>
      </c>
      <c r="F55" s="67" t="e">
        <f>(SUM(F17:F50)/($H$53-$C$17))*$H$55</f>
        <v>#DIV/0!</v>
      </c>
      <c r="G55" s="67" t="e">
        <f>(SUM(G17:G50)/($H$53-$C$17))*$H$55</f>
        <v>#DIV/0!</v>
      </c>
      <c r="H55" s="68">
        <v>0</v>
      </c>
      <c r="I55" s="69"/>
      <c r="J55" s="3"/>
    </row>
    <row r="56" spans="1:10" ht="33" x14ac:dyDescent="0.3">
      <c r="A56" s="3"/>
      <c r="B56" s="65" t="s">
        <v>45</v>
      </c>
      <c r="C56" s="66"/>
      <c r="D56" s="67" t="e">
        <f>(SUM(D17:D50)/($H$53-$C$17))*$I$56</f>
        <v>#DIV/0!</v>
      </c>
      <c r="E56" s="67" t="e">
        <f>(SUM(E17:E50)/($H$53-$C$17))*$I$56</f>
        <v>#DIV/0!</v>
      </c>
      <c r="F56" s="67" t="e">
        <f>(SUM(F17:F50)/($H$53-$C$17))*$I$56</f>
        <v>#DIV/0!</v>
      </c>
      <c r="G56" s="67" t="e">
        <f>(SUM(G17:G50)/($H$53-$C$17))*$I$56</f>
        <v>#DIV/0!</v>
      </c>
      <c r="H56" s="70"/>
      <c r="I56" s="71">
        <v>0</v>
      </c>
      <c r="J56" s="3"/>
    </row>
    <row r="57" spans="1:10" ht="18" x14ac:dyDescent="0.35">
      <c r="A57" s="3"/>
      <c r="B57" s="3"/>
      <c r="C57" s="44"/>
      <c r="D57" s="44"/>
      <c r="E57" s="44"/>
      <c r="F57" s="44"/>
      <c r="G57" s="44"/>
      <c r="H57" s="72"/>
      <c r="I57" s="72"/>
      <c r="J57" s="3"/>
    </row>
    <row r="58" spans="1:10" ht="18.399999999999999" customHeight="1" x14ac:dyDescent="0.4">
      <c r="A58" s="3"/>
      <c r="B58" s="59"/>
      <c r="C58" s="60"/>
      <c r="D58" s="60"/>
      <c r="E58" s="60"/>
      <c r="F58" s="60"/>
      <c r="G58" s="73" t="s">
        <v>48</v>
      </c>
      <c r="H58" s="72">
        <f>H55+H53</f>
        <v>0</v>
      </c>
      <c r="I58" s="72">
        <f>I56+H53</f>
        <v>0</v>
      </c>
      <c r="J58" s="3"/>
    </row>
    <row r="59" spans="1:10" ht="18.399999999999999" customHeight="1" x14ac:dyDescent="0.4">
      <c r="A59" s="3"/>
      <c r="B59" s="59"/>
      <c r="C59" s="60"/>
      <c r="D59" s="60"/>
      <c r="E59" s="60"/>
      <c r="F59" s="60"/>
      <c r="G59" s="73" t="s">
        <v>92</v>
      </c>
      <c r="H59" s="74" t="e">
        <f>H55/H53</f>
        <v>#DIV/0!</v>
      </c>
      <c r="I59" s="74" t="e">
        <f>I56/H53</f>
        <v>#DIV/0!</v>
      </c>
      <c r="J59" s="3"/>
    </row>
    <row r="60" spans="1:10" ht="22.5" customHeight="1" x14ac:dyDescent="0.3">
      <c r="A60" s="3"/>
      <c r="B60" s="3"/>
      <c r="C60" s="44"/>
      <c r="D60" s="44"/>
      <c r="E60" s="44"/>
      <c r="F60" s="44"/>
      <c r="G60" s="44"/>
      <c r="H60" s="44"/>
      <c r="I60" s="44"/>
      <c r="J60" s="3"/>
    </row>
    <row r="61" spans="1:10" ht="18.399999999999999" customHeight="1" x14ac:dyDescent="0.35">
      <c r="A61" s="3"/>
      <c r="B61" s="31" t="s">
        <v>58</v>
      </c>
      <c r="C61" s="36"/>
      <c r="D61" s="75"/>
      <c r="E61" s="75"/>
      <c r="F61" s="75"/>
      <c r="G61" s="75"/>
      <c r="H61" s="63" t="s">
        <v>32</v>
      </c>
      <c r="I61" s="64" t="s">
        <v>33</v>
      </c>
      <c r="J61" s="3"/>
    </row>
    <row r="62" spans="1:10" ht="19.5" customHeight="1" x14ac:dyDescent="0.3">
      <c r="A62" s="3"/>
      <c r="B62" s="76"/>
      <c r="C62" s="77" t="str">
        <f>C14</f>
        <v>Previous Years</v>
      </c>
      <c r="D62" s="78" t="str">
        <f>D14</f>
        <v>Start Year</v>
      </c>
      <c r="E62" s="77" t="str">
        <f>E14</f>
        <v>Start Year + 1</v>
      </c>
      <c r="F62" s="77" t="str">
        <f>F14</f>
        <v>Start Year + 2</v>
      </c>
      <c r="G62" s="30" t="s">
        <v>76</v>
      </c>
      <c r="H62" s="79"/>
      <c r="I62" s="80"/>
      <c r="J62" s="3"/>
    </row>
    <row r="63" spans="1:10" ht="18.95" customHeight="1" x14ac:dyDescent="0.3">
      <c r="A63" s="3"/>
      <c r="B63" s="81" t="s">
        <v>25</v>
      </c>
      <c r="C63" s="82">
        <v>0</v>
      </c>
      <c r="D63" s="82">
        <v>2.1299999999999999E-2</v>
      </c>
      <c r="E63" s="82">
        <v>2.4899999999999999E-2</v>
      </c>
      <c r="F63" s="83">
        <v>3.1899999999999998E-2</v>
      </c>
      <c r="G63" s="83"/>
      <c r="H63" s="84"/>
      <c r="I63" s="85"/>
      <c r="J63" s="3"/>
    </row>
    <row r="64" spans="1:10" ht="18.95" customHeight="1" x14ac:dyDescent="0.3">
      <c r="A64" s="3"/>
      <c r="B64" s="81" t="s">
        <v>56</v>
      </c>
      <c r="C64" s="86">
        <v>1</v>
      </c>
      <c r="D64" s="86">
        <f>C64*(1+D63)</f>
        <v>1.0213000000000001</v>
      </c>
      <c r="E64" s="86">
        <f t="shared" ref="E64:F64" si="4">D64*(1+E63)</f>
        <v>1.0467303699999999</v>
      </c>
      <c r="F64" s="86">
        <f t="shared" si="4"/>
        <v>1.0801210688029999</v>
      </c>
      <c r="G64" s="86"/>
      <c r="H64" s="84"/>
      <c r="I64" s="85"/>
      <c r="J64" s="3"/>
    </row>
    <row r="65" spans="1:10" ht="18.95" customHeight="1" x14ac:dyDescent="0.3">
      <c r="A65" s="3"/>
      <c r="B65" s="87" t="s">
        <v>34</v>
      </c>
      <c r="C65" s="88">
        <f>SUM(C17:C50)+C55</f>
        <v>0</v>
      </c>
      <c r="D65" s="88" t="e">
        <f>SUM(D17:D50)+D55</f>
        <v>#DIV/0!</v>
      </c>
      <c r="E65" s="88" t="e">
        <f>SUM(E17:E50)+E55</f>
        <v>#DIV/0!</v>
      </c>
      <c r="F65" s="88" t="e">
        <f>SUM(F17:F50)+F55</f>
        <v>#DIV/0!</v>
      </c>
      <c r="G65" s="88"/>
      <c r="H65" s="84"/>
      <c r="I65" s="85"/>
      <c r="J65" s="3"/>
    </row>
    <row r="66" spans="1:10" ht="18.95" customHeight="1" x14ac:dyDescent="0.3">
      <c r="A66" s="3"/>
      <c r="B66" s="87" t="s">
        <v>35</v>
      </c>
      <c r="C66" s="88">
        <f>SUM(C17:C50)+C56</f>
        <v>0</v>
      </c>
      <c r="D66" s="88" t="e">
        <f>SUM(D17:D50)+D56</f>
        <v>#DIV/0!</v>
      </c>
      <c r="E66" s="88" t="e">
        <f>SUM(E17:E50)+E56</f>
        <v>#DIV/0!</v>
      </c>
      <c r="F66" s="88" t="e">
        <f>SUM(F17:F50)+F56</f>
        <v>#DIV/0!</v>
      </c>
      <c r="G66" s="88"/>
      <c r="H66" s="89"/>
      <c r="I66" s="90"/>
      <c r="J66" s="3"/>
    </row>
    <row r="67" spans="1:10" ht="18.95" customHeight="1" x14ac:dyDescent="0.35">
      <c r="A67" s="3"/>
      <c r="B67" s="91" t="s">
        <v>38</v>
      </c>
      <c r="C67" s="88">
        <f>(C64-1)*C65</f>
        <v>0</v>
      </c>
      <c r="D67" s="88" t="e">
        <f>(D64-1)*D65</f>
        <v>#DIV/0!</v>
      </c>
      <c r="E67" s="88" t="e">
        <f t="shared" ref="E67:F67" si="5">(E64-1)*E65</f>
        <v>#DIV/0!</v>
      </c>
      <c r="F67" s="88" t="e">
        <f t="shared" si="5"/>
        <v>#DIV/0!</v>
      </c>
      <c r="G67" s="88"/>
      <c r="H67" s="72" t="e">
        <f>SUM(B67:G67)</f>
        <v>#DIV/0!</v>
      </c>
      <c r="I67" s="92"/>
      <c r="J67" s="3"/>
    </row>
    <row r="68" spans="1:10" ht="18.95" customHeight="1" x14ac:dyDescent="0.35">
      <c r="A68" s="3"/>
      <c r="B68" s="93" t="s">
        <v>39</v>
      </c>
      <c r="C68" s="88">
        <f>(C64-1)*C66</f>
        <v>0</v>
      </c>
      <c r="D68" s="88" t="e">
        <f t="shared" ref="D68:F68" si="6">(D64-1)*D66</f>
        <v>#DIV/0!</v>
      </c>
      <c r="E68" s="88" t="e">
        <f t="shared" si="6"/>
        <v>#DIV/0!</v>
      </c>
      <c r="F68" s="88" t="e">
        <f t="shared" si="6"/>
        <v>#DIV/0!</v>
      </c>
      <c r="G68" s="88"/>
      <c r="H68" s="92"/>
      <c r="I68" s="72" t="e">
        <f>SUM(C68:G68)</f>
        <v>#DIV/0!</v>
      </c>
      <c r="J68" s="3"/>
    </row>
    <row r="69" spans="1:10" ht="18.95" customHeight="1" x14ac:dyDescent="0.35">
      <c r="A69" s="3"/>
      <c r="B69" s="91" t="s">
        <v>49</v>
      </c>
      <c r="C69" s="88">
        <f t="shared" ref="C69:F69" si="7">C67+C65</f>
        <v>0</v>
      </c>
      <c r="D69" s="88" t="e">
        <f t="shared" si="7"/>
        <v>#DIV/0!</v>
      </c>
      <c r="E69" s="88" t="e">
        <f t="shared" si="7"/>
        <v>#DIV/0!</v>
      </c>
      <c r="F69" s="88" t="e">
        <f t="shared" si="7"/>
        <v>#DIV/0!</v>
      </c>
      <c r="G69" s="88"/>
      <c r="H69" s="94" t="e">
        <f>SUM(C69:G69)</f>
        <v>#DIV/0!</v>
      </c>
      <c r="I69" s="95"/>
      <c r="J69" s="3"/>
    </row>
    <row r="70" spans="1:10" ht="18.95" customHeight="1" x14ac:dyDescent="0.35">
      <c r="A70" s="3"/>
      <c r="B70" s="91" t="s">
        <v>59</v>
      </c>
      <c r="C70" s="88">
        <f t="shared" ref="C70:F70" si="8">C68+C66</f>
        <v>0</v>
      </c>
      <c r="D70" s="88" t="e">
        <f t="shared" si="8"/>
        <v>#DIV/0!</v>
      </c>
      <c r="E70" s="88" t="e">
        <f t="shared" si="8"/>
        <v>#DIV/0!</v>
      </c>
      <c r="F70" s="88" t="e">
        <f t="shared" si="8"/>
        <v>#DIV/0!</v>
      </c>
      <c r="G70" s="88"/>
      <c r="H70" s="94"/>
      <c r="I70" s="94" t="e">
        <f>SUM(C70:G70)</f>
        <v>#DIV/0!</v>
      </c>
      <c r="J70" s="3"/>
    </row>
    <row r="71" spans="1:10" ht="21" x14ac:dyDescent="0.4">
      <c r="A71" s="3"/>
      <c r="B71" s="59"/>
      <c r="C71" s="36"/>
      <c r="D71" s="36"/>
      <c r="E71" s="36"/>
      <c r="F71" s="36"/>
      <c r="G71" s="73" t="s">
        <v>57</v>
      </c>
      <c r="H71" s="96" t="e">
        <f>H58+H67</f>
        <v>#DIV/0!</v>
      </c>
      <c r="I71" s="96" t="e">
        <f>I58+I68</f>
        <v>#DIV/0!</v>
      </c>
      <c r="J71" s="3"/>
    </row>
    <row r="72" spans="1:10" x14ac:dyDescent="0.3">
      <c r="A72" s="3"/>
      <c r="B72" s="97" t="s">
        <v>11</v>
      </c>
      <c r="C72" s="3"/>
      <c r="D72" s="3"/>
      <c r="E72" s="3"/>
      <c r="F72" s="3"/>
      <c r="G72" s="3"/>
      <c r="H72" s="3"/>
      <c r="I72" s="15" t="s">
        <v>63</v>
      </c>
      <c r="J72" s="3"/>
    </row>
    <row r="75" spans="1:10" x14ac:dyDescent="0.3">
      <c r="G75" s="98"/>
      <c r="H75" s="98"/>
    </row>
  </sheetData>
  <mergeCells count="32">
    <mergeCell ref="H53:I53"/>
    <mergeCell ref="H35:I35"/>
    <mergeCell ref="H40:I40"/>
    <mergeCell ref="H41:I41"/>
    <mergeCell ref="H38:I38"/>
    <mergeCell ref="H45:I45"/>
    <mergeCell ref="H46:I46"/>
    <mergeCell ref="H47:I47"/>
    <mergeCell ref="H48:I48"/>
    <mergeCell ref="H49:I49"/>
    <mergeCell ref="H39:I39"/>
    <mergeCell ref="H44:I44"/>
    <mergeCell ref="H50:I50"/>
    <mergeCell ref="H51:I51"/>
    <mergeCell ref="H37:I37"/>
    <mergeCell ref="H14:I14"/>
    <mergeCell ref="H31:I31"/>
    <mergeCell ref="H27:I27"/>
    <mergeCell ref="H17:I17"/>
    <mergeCell ref="H20:I20"/>
    <mergeCell ref="H26:I26"/>
    <mergeCell ref="H22:I22"/>
    <mergeCell ref="H33:I33"/>
    <mergeCell ref="H34:I34"/>
    <mergeCell ref="H19:I19"/>
    <mergeCell ref="H18:I18"/>
    <mergeCell ref="H25:I25"/>
    <mergeCell ref="H24:I24"/>
    <mergeCell ref="H23:I23"/>
    <mergeCell ref="H28:I28"/>
    <mergeCell ref="H30:I30"/>
    <mergeCell ref="H32:I32"/>
  </mergeCells>
  <phoneticPr fontId="4" type="noConversion"/>
  <pageMargins left="0.15748031496062992" right="0.15748031496062992" top="0.98425196850393704" bottom="0.31496062992125984" header="0.15748031496062992" footer="0.15748031496062992"/>
  <pageSetup paperSize="9" scale="61" orientation="portrait" r:id="rId1"/>
  <headerFooter alignWithMargins="0">
    <oddHeader>&amp;L&amp;8Department of Transport and Main Roads
Project Cost Estimating Manual&amp;R&amp;8Annexure L
Project Cost Estimate (Summary)</oddHeader>
    <oddFooter>&amp;L&amp;"Arial,Bold Italic"&amp;8&amp;D - &amp;T &amp;R&amp;4&amp;YIan Gray  3066 4259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58"/>
  <sheetViews>
    <sheetView view="pageBreakPreview" zoomScaleNormal="75" workbookViewId="0">
      <selection activeCell="B1" sqref="B1"/>
    </sheetView>
  </sheetViews>
  <sheetFormatPr defaultColWidth="9.140625" defaultRowHeight="16.5" x14ac:dyDescent="0.3"/>
  <cols>
    <col min="1" max="1" width="4.85546875" style="5" customWidth="1"/>
    <col min="2" max="2" width="25.5703125" style="5" customWidth="1"/>
    <col min="3" max="7" width="20.85546875" style="5" customWidth="1"/>
    <col min="8" max="8" width="20.85546875" style="118" customWidth="1"/>
    <col min="9" max="9" width="4.85546875" style="5" customWidth="1"/>
    <col min="10" max="11" width="9.140625" style="5"/>
    <col min="12" max="12" width="17.42578125" style="5" bestFit="1" customWidth="1"/>
    <col min="13" max="16384" width="9.140625" style="5"/>
  </cols>
  <sheetData>
    <row r="1" spans="1:9" ht="27" x14ac:dyDescent="0.5">
      <c r="A1" s="1"/>
      <c r="B1" s="3" t="s">
        <v>12</v>
      </c>
      <c r="C1" s="3"/>
      <c r="D1" s="2"/>
      <c r="E1" s="4"/>
      <c r="F1" s="3"/>
      <c r="G1" s="3"/>
      <c r="H1" s="24"/>
      <c r="I1" s="3"/>
    </row>
    <row r="2" spans="1:9" ht="21" x14ac:dyDescent="0.4">
      <c r="A2" s="1"/>
      <c r="B2" s="6" t="s">
        <v>1</v>
      </c>
      <c r="C2" s="3"/>
      <c r="D2" s="3"/>
      <c r="E2" s="3"/>
      <c r="F2" s="3"/>
      <c r="G2" s="3"/>
      <c r="H2" s="24"/>
      <c r="I2" s="3"/>
    </row>
    <row r="3" spans="1:9" ht="15.6" customHeight="1" x14ac:dyDescent="0.35">
      <c r="A3" s="6"/>
      <c r="B3" s="99" t="s">
        <v>94</v>
      </c>
      <c r="C3" s="100">
        <f>'M4755 Page 1'!C3</f>
        <v>404935</v>
      </c>
      <c r="D3" s="3"/>
      <c r="E3" s="3"/>
      <c r="F3" s="3"/>
      <c r="G3" s="3"/>
      <c r="H3" s="24"/>
      <c r="I3" s="3"/>
    </row>
    <row r="4" spans="1:9" ht="15.6" customHeight="1" x14ac:dyDescent="0.3">
      <c r="A4" s="3"/>
      <c r="B4" s="99" t="s">
        <v>95</v>
      </c>
      <c r="C4" s="12" t="str">
        <f>'M4755 Page 1'!C4</f>
        <v>NCHD 250-127: Replacement of timber bridge over King John Creek, Beerburrum Road</v>
      </c>
      <c r="D4" s="13"/>
      <c r="E4" s="13"/>
      <c r="F4" s="13"/>
      <c r="G4" s="101"/>
      <c r="H4" s="24"/>
      <c r="I4" s="3"/>
    </row>
    <row r="5" spans="1:9" ht="15.6" customHeight="1" x14ac:dyDescent="0.3">
      <c r="A5" s="3"/>
      <c r="B5" s="99" t="s">
        <v>96</v>
      </c>
      <c r="C5" s="12" t="str">
        <f>'M4755 Page 1'!C5</f>
        <v>John Smith</v>
      </c>
      <c r="D5" s="13"/>
      <c r="E5" s="10"/>
      <c r="F5" s="10"/>
      <c r="G5" s="101"/>
      <c r="H5" s="24"/>
      <c r="I5" s="3"/>
    </row>
    <row r="6" spans="1:9" ht="15.6" customHeight="1" x14ac:dyDescent="0.3">
      <c r="A6" s="3"/>
      <c r="B6" s="99" t="s">
        <v>97</v>
      </c>
      <c r="C6" s="12" t="str">
        <f>'M4755 Page 1'!C6</f>
        <v>127 - Beerburrum Road</v>
      </c>
      <c r="D6" s="13"/>
      <c r="E6" s="13"/>
      <c r="F6" s="13"/>
      <c r="G6" s="101"/>
      <c r="H6" s="24"/>
      <c r="I6" s="3"/>
    </row>
    <row r="7" spans="1:9" ht="20.100000000000001" customHeight="1" thickBot="1" x14ac:dyDescent="0.35">
      <c r="A7" s="3"/>
      <c r="B7" s="14"/>
      <c r="C7" s="14"/>
      <c r="D7" s="14"/>
      <c r="E7" s="14"/>
      <c r="F7" s="14"/>
      <c r="G7" s="14"/>
      <c r="H7" s="102"/>
      <c r="I7" s="3"/>
    </row>
    <row r="8" spans="1:9" ht="0.6" customHeight="1" x14ac:dyDescent="0.3">
      <c r="A8" s="3"/>
      <c r="B8" s="3"/>
      <c r="C8" s="3"/>
      <c r="D8" s="3"/>
      <c r="E8" s="3"/>
      <c r="F8" s="3"/>
      <c r="G8" s="3"/>
      <c r="H8" s="24"/>
      <c r="I8" s="3"/>
    </row>
    <row r="9" spans="1:9" ht="11.45" customHeight="1" x14ac:dyDescent="0.3">
      <c r="A9" s="3"/>
      <c r="B9" s="3"/>
      <c r="C9" s="3"/>
      <c r="D9" s="3"/>
      <c r="E9" s="3"/>
      <c r="F9" s="3"/>
      <c r="G9" s="3"/>
      <c r="H9" s="24"/>
      <c r="I9" s="3"/>
    </row>
    <row r="10" spans="1:9" ht="15.6" customHeight="1" x14ac:dyDescent="0.3">
      <c r="A10" s="3"/>
      <c r="B10" s="16" t="s">
        <v>26</v>
      </c>
      <c r="C10" s="17" t="str">
        <f>'M4755 Page 1'!C9</f>
        <v>North Coast</v>
      </c>
      <c r="D10" s="128" t="s">
        <v>27</v>
      </c>
      <c r="E10" s="129"/>
      <c r="F10" s="17" t="str">
        <f>'M4755 Page 1'!F9</f>
        <v>Maroochydore</v>
      </c>
      <c r="G10" s="20" t="s">
        <v>28</v>
      </c>
      <c r="H10" s="21" t="str">
        <f>'M4755 Page 1'!I9</f>
        <v>Moreton Bay Regional</v>
      </c>
      <c r="I10" s="3"/>
    </row>
    <row r="11" spans="1:9" ht="15" hidden="1" customHeight="1" x14ac:dyDescent="0.3">
      <c r="A11" s="15"/>
      <c r="B11" s="22"/>
      <c r="C11" s="22"/>
      <c r="D11" s="22"/>
      <c r="E11" s="22"/>
      <c r="F11" s="22"/>
      <c r="G11" s="22"/>
      <c r="H11" s="23"/>
      <c r="I11" s="15"/>
    </row>
    <row r="12" spans="1:9" ht="8.25" customHeight="1" x14ac:dyDescent="0.3">
      <c r="A12" s="3"/>
      <c r="B12" s="3"/>
      <c r="C12" s="3"/>
      <c r="D12" s="32"/>
      <c r="E12" s="32"/>
      <c r="F12" s="3"/>
      <c r="G12" s="3"/>
      <c r="H12" s="24"/>
      <c r="I12" s="3"/>
    </row>
    <row r="13" spans="1:9" ht="15.6" customHeight="1" x14ac:dyDescent="0.3">
      <c r="A13" s="3"/>
      <c r="B13" s="16" t="s">
        <v>29</v>
      </c>
      <c r="C13" s="25" t="str">
        <f>'M4755 Page 1'!C12</f>
        <v>Business Case</v>
      </c>
      <c r="D13" s="128" t="s">
        <v>30</v>
      </c>
      <c r="E13" s="129"/>
      <c r="F13" s="17" t="s">
        <v>42</v>
      </c>
      <c r="G13" s="20" t="s">
        <v>31</v>
      </c>
      <c r="H13" s="27" t="s">
        <v>41</v>
      </c>
      <c r="I13" s="3"/>
    </row>
    <row r="14" spans="1:9" ht="17.25" thickBot="1" x14ac:dyDescent="0.35">
      <c r="A14" s="15"/>
      <c r="B14" s="22"/>
      <c r="C14" s="22"/>
      <c r="D14" s="22"/>
      <c r="E14" s="22"/>
      <c r="F14" s="22"/>
      <c r="G14" s="22"/>
      <c r="H14" s="23"/>
      <c r="I14" s="15"/>
    </row>
    <row r="15" spans="1:9" ht="15" customHeight="1" thickTop="1" thickBot="1" x14ac:dyDescent="0.35">
      <c r="A15" s="3"/>
      <c r="B15" s="22"/>
      <c r="C15" s="22"/>
      <c r="D15" s="22"/>
      <c r="E15" s="22"/>
      <c r="F15" s="22"/>
      <c r="G15" s="22"/>
      <c r="H15" s="23"/>
      <c r="I15" s="3"/>
    </row>
    <row r="16" spans="1:9" ht="23.65" customHeight="1" thickTop="1" x14ac:dyDescent="0.3">
      <c r="A16" s="3"/>
      <c r="B16" s="3"/>
      <c r="C16" s="3"/>
      <c r="D16" s="3"/>
      <c r="E16" s="3"/>
      <c r="F16" s="3"/>
      <c r="G16" s="3"/>
      <c r="H16" s="3"/>
      <c r="I16" s="3"/>
    </row>
    <row r="17" spans="1:9" ht="22.5" x14ac:dyDescent="0.4">
      <c r="A17" s="3"/>
      <c r="B17" s="103" t="s">
        <v>13</v>
      </c>
      <c r="C17" s="3"/>
      <c r="D17" s="3"/>
      <c r="E17" s="3"/>
      <c r="F17" s="3"/>
      <c r="G17" s="3"/>
      <c r="H17" s="3"/>
      <c r="I17" s="3"/>
    </row>
    <row r="18" spans="1:9" ht="15" customHeight="1" x14ac:dyDescent="0.3">
      <c r="A18" s="3"/>
      <c r="B18" s="3"/>
      <c r="C18" s="3"/>
      <c r="D18" s="3"/>
      <c r="E18" s="3"/>
      <c r="F18" s="3"/>
      <c r="G18" s="3"/>
      <c r="H18" s="3"/>
      <c r="I18" s="3"/>
    </row>
    <row r="19" spans="1:9" ht="42.75" customHeight="1" x14ac:dyDescent="0.3">
      <c r="A19" s="3"/>
      <c r="B19" s="104" t="s">
        <v>14</v>
      </c>
      <c r="C19" s="130" t="s">
        <v>98</v>
      </c>
      <c r="D19" s="130"/>
      <c r="E19" s="130"/>
      <c r="F19" s="130"/>
      <c r="G19" s="130"/>
      <c r="H19" s="130"/>
      <c r="I19" s="3"/>
    </row>
    <row r="20" spans="1:9" ht="17.45" customHeight="1" x14ac:dyDescent="0.3">
      <c r="A20" s="3"/>
      <c r="B20" s="3"/>
      <c r="C20" s="130"/>
      <c r="D20" s="130"/>
      <c r="E20" s="130"/>
      <c r="F20" s="130"/>
      <c r="G20" s="130"/>
      <c r="H20" s="130"/>
      <c r="I20" s="3"/>
    </row>
    <row r="21" spans="1:9" x14ac:dyDescent="0.3">
      <c r="A21" s="3"/>
      <c r="B21" s="3"/>
      <c r="C21" s="3"/>
      <c r="D21" s="3"/>
      <c r="E21" s="3"/>
      <c r="F21" s="3"/>
      <c r="G21" s="3"/>
      <c r="H21" s="3"/>
      <c r="I21" s="3"/>
    </row>
    <row r="22" spans="1:9" ht="30" customHeight="1" x14ac:dyDescent="0.3">
      <c r="A22" s="3"/>
      <c r="B22" s="3"/>
      <c r="C22" s="15" t="s">
        <v>15</v>
      </c>
      <c r="D22" s="105"/>
      <c r="E22" s="106"/>
      <c r="F22" s="107"/>
      <c r="G22" s="3"/>
      <c r="H22" s="3"/>
      <c r="I22" s="3"/>
    </row>
    <row r="23" spans="1:9" ht="30" customHeight="1" x14ac:dyDescent="0.3">
      <c r="A23" s="3"/>
      <c r="B23" s="3"/>
      <c r="C23" s="15" t="s">
        <v>16</v>
      </c>
      <c r="D23" s="108"/>
      <c r="E23" s="109"/>
      <c r="F23" s="110"/>
      <c r="G23" s="15" t="s">
        <v>17</v>
      </c>
      <c r="H23" s="111"/>
      <c r="I23" s="3"/>
    </row>
    <row r="24" spans="1:9" ht="14.1" customHeight="1" x14ac:dyDescent="0.3">
      <c r="A24" s="3"/>
      <c r="B24" s="3"/>
      <c r="C24" s="3"/>
      <c r="D24" s="3"/>
      <c r="E24" s="3"/>
      <c r="F24" s="3"/>
      <c r="G24" s="3"/>
      <c r="H24" s="3"/>
      <c r="I24" s="3"/>
    </row>
    <row r="25" spans="1:9" ht="8.25" customHeight="1" x14ac:dyDescent="0.3">
      <c r="A25" s="3"/>
      <c r="B25" s="112"/>
      <c r="C25" s="112"/>
      <c r="D25" s="112"/>
      <c r="E25" s="112"/>
      <c r="F25" s="112"/>
      <c r="G25" s="112"/>
      <c r="H25" s="113"/>
      <c r="I25" s="3"/>
    </row>
    <row r="26" spans="1:9" ht="9.75" customHeight="1" x14ac:dyDescent="0.3">
      <c r="A26" s="3"/>
      <c r="B26" s="3"/>
      <c r="C26" s="3"/>
      <c r="D26" s="3"/>
      <c r="E26" s="3"/>
      <c r="F26" s="3"/>
      <c r="G26" s="3"/>
      <c r="H26" s="3"/>
      <c r="I26" s="3"/>
    </row>
    <row r="27" spans="1:9" ht="53.1" customHeight="1" x14ac:dyDescent="0.3">
      <c r="A27" s="3"/>
      <c r="B27" s="104" t="s">
        <v>18</v>
      </c>
      <c r="C27" s="131" t="s">
        <v>99</v>
      </c>
      <c r="D27" s="131"/>
      <c r="E27" s="131"/>
      <c r="F27" s="131"/>
      <c r="G27" s="131"/>
      <c r="H27" s="131"/>
      <c r="I27" s="3"/>
    </row>
    <row r="28" spans="1:9" ht="14.1" customHeight="1" x14ac:dyDescent="0.3">
      <c r="A28" s="3"/>
      <c r="B28" s="3"/>
      <c r="C28" s="131"/>
      <c r="D28" s="131"/>
      <c r="E28" s="131"/>
      <c r="F28" s="131"/>
      <c r="G28" s="131"/>
      <c r="H28" s="131"/>
      <c r="I28" s="3"/>
    </row>
    <row r="29" spans="1:9" ht="8.25" customHeight="1" x14ac:dyDescent="0.3">
      <c r="A29" s="3"/>
      <c r="B29" s="3"/>
      <c r="C29" s="3"/>
      <c r="D29" s="3"/>
      <c r="E29" s="3"/>
      <c r="F29" s="3"/>
      <c r="G29" s="3"/>
      <c r="H29" s="3"/>
      <c r="I29" s="3"/>
    </row>
    <row r="30" spans="1:9" ht="30" customHeight="1" x14ac:dyDescent="0.3">
      <c r="A30" s="3"/>
      <c r="B30" s="3"/>
      <c r="C30" s="15" t="s">
        <v>100</v>
      </c>
      <c r="D30" s="114"/>
      <c r="E30" s="13"/>
      <c r="F30" s="101"/>
      <c r="G30" s="3"/>
      <c r="H30" s="3"/>
      <c r="I30" s="3"/>
    </row>
    <row r="31" spans="1:9" ht="30" customHeight="1" x14ac:dyDescent="0.3">
      <c r="A31" s="3"/>
      <c r="B31" s="3"/>
      <c r="C31" s="15" t="s">
        <v>16</v>
      </c>
      <c r="D31" s="115"/>
      <c r="E31" s="116"/>
      <c r="F31" s="117"/>
      <c r="G31" s="15" t="s">
        <v>17</v>
      </c>
      <c r="H31" s="111"/>
      <c r="I31" s="3"/>
    </row>
    <row r="32" spans="1:9" ht="14.1" customHeight="1" x14ac:dyDescent="0.3">
      <c r="A32" s="3"/>
      <c r="B32" s="3"/>
      <c r="C32" s="3"/>
      <c r="D32" s="3"/>
      <c r="E32" s="3"/>
      <c r="F32" s="3"/>
      <c r="G32" s="3"/>
      <c r="H32" s="3"/>
      <c r="I32" s="3"/>
    </row>
    <row r="33" spans="1:9" ht="8.25" customHeight="1" x14ac:dyDescent="0.3">
      <c r="A33" s="3"/>
      <c r="B33" s="112"/>
      <c r="C33" s="112"/>
      <c r="D33" s="112"/>
      <c r="E33" s="112"/>
      <c r="F33" s="112"/>
      <c r="G33" s="112"/>
      <c r="H33" s="113"/>
      <c r="I33" s="3"/>
    </row>
    <row r="34" spans="1:9" ht="9.75" customHeight="1" x14ac:dyDescent="0.3">
      <c r="A34" s="3"/>
      <c r="B34" s="3"/>
      <c r="C34" s="3"/>
      <c r="D34" s="3"/>
      <c r="E34" s="3"/>
      <c r="F34" s="3"/>
      <c r="G34" s="3"/>
      <c r="H34" s="3"/>
      <c r="I34" s="3"/>
    </row>
    <row r="35" spans="1:9" x14ac:dyDescent="0.3">
      <c r="A35" s="3"/>
      <c r="B35" s="104" t="s">
        <v>20</v>
      </c>
      <c r="C35" s="127" t="s">
        <v>36</v>
      </c>
      <c r="D35" s="127"/>
      <c r="E35" s="127"/>
      <c r="F35" s="127"/>
      <c r="G35" s="127"/>
      <c r="H35" s="127"/>
      <c r="I35" s="3"/>
    </row>
    <row r="36" spans="1:9" ht="67.900000000000006" customHeight="1" x14ac:dyDescent="0.3">
      <c r="A36" s="3"/>
      <c r="B36" s="3"/>
      <c r="C36" s="127"/>
      <c r="D36" s="127"/>
      <c r="E36" s="127"/>
      <c r="F36" s="127"/>
      <c r="G36" s="127"/>
      <c r="H36" s="127"/>
      <c r="I36" s="3"/>
    </row>
    <row r="37" spans="1:9" ht="15" customHeight="1" x14ac:dyDescent="0.3">
      <c r="A37" s="3"/>
      <c r="B37" s="3"/>
      <c r="C37" s="3"/>
      <c r="D37" s="3"/>
      <c r="E37" s="3"/>
      <c r="F37" s="3"/>
      <c r="G37" s="3"/>
      <c r="H37" s="3"/>
      <c r="I37" s="3"/>
    </row>
    <row r="38" spans="1:9" ht="30" customHeight="1" x14ac:dyDescent="0.3">
      <c r="A38" s="3"/>
      <c r="B38" s="3"/>
      <c r="C38" s="15" t="s">
        <v>21</v>
      </c>
      <c r="D38" s="114"/>
      <c r="E38" s="13"/>
      <c r="F38" s="101"/>
      <c r="G38" s="3"/>
      <c r="H38" s="3"/>
      <c r="I38" s="3"/>
    </row>
    <row r="39" spans="1:9" ht="30" customHeight="1" x14ac:dyDescent="0.3">
      <c r="A39" s="3"/>
      <c r="B39" s="3"/>
      <c r="C39" s="15" t="s">
        <v>16</v>
      </c>
      <c r="D39" s="115"/>
      <c r="E39" s="116"/>
      <c r="F39" s="117"/>
      <c r="G39" s="15" t="s">
        <v>17</v>
      </c>
      <c r="H39" s="111"/>
      <c r="I39" s="3"/>
    </row>
    <row r="40" spans="1:9" ht="14.1" customHeight="1" x14ac:dyDescent="0.3">
      <c r="A40" s="3"/>
      <c r="B40" s="3"/>
      <c r="C40" s="3"/>
      <c r="D40" s="3"/>
      <c r="E40" s="3"/>
      <c r="F40" s="3"/>
      <c r="G40" s="3"/>
      <c r="H40" s="3"/>
      <c r="I40" s="3"/>
    </row>
    <row r="41" spans="1:9" ht="8.25" customHeight="1" x14ac:dyDescent="0.3">
      <c r="A41" s="3"/>
      <c r="B41" s="112"/>
      <c r="C41" s="112"/>
      <c r="D41" s="112"/>
      <c r="E41" s="112"/>
      <c r="F41" s="112"/>
      <c r="G41" s="112"/>
      <c r="H41" s="113"/>
      <c r="I41" s="3"/>
    </row>
    <row r="42" spans="1:9" ht="9.75" customHeight="1" x14ac:dyDescent="0.3">
      <c r="A42" s="3"/>
      <c r="B42" s="3"/>
      <c r="C42" s="3"/>
      <c r="D42" s="3"/>
      <c r="E42" s="3"/>
      <c r="F42" s="3"/>
      <c r="G42" s="3"/>
      <c r="H42" s="3"/>
      <c r="I42" s="3"/>
    </row>
    <row r="43" spans="1:9" ht="58.9" customHeight="1" x14ac:dyDescent="0.3">
      <c r="A43" s="3"/>
      <c r="B43" s="104" t="s">
        <v>22</v>
      </c>
      <c r="C43" s="127" t="s">
        <v>101</v>
      </c>
      <c r="D43" s="127"/>
      <c r="E43" s="127"/>
      <c r="F43" s="127"/>
      <c r="G43" s="127"/>
      <c r="H43" s="127"/>
      <c r="I43" s="3"/>
    </row>
    <row r="44" spans="1:9" ht="17.649999999999999" customHeight="1" x14ac:dyDescent="0.3">
      <c r="A44" s="3"/>
      <c r="B44" s="3"/>
      <c r="C44" s="3"/>
      <c r="D44" s="3"/>
      <c r="E44" s="3"/>
      <c r="F44" s="3"/>
      <c r="G44" s="3"/>
      <c r="H44" s="3"/>
      <c r="I44" s="3"/>
    </row>
    <row r="45" spans="1:9" ht="30" customHeight="1" x14ac:dyDescent="0.3">
      <c r="A45" s="3"/>
      <c r="B45" s="3"/>
      <c r="C45" s="15" t="s">
        <v>19</v>
      </c>
      <c r="D45" s="114"/>
      <c r="E45" s="13"/>
      <c r="F45" s="101"/>
      <c r="G45" s="3"/>
      <c r="H45" s="3"/>
      <c r="I45" s="3"/>
    </row>
    <row r="46" spans="1:9" ht="30" customHeight="1" x14ac:dyDescent="0.3">
      <c r="A46" s="3"/>
      <c r="B46" s="3"/>
      <c r="C46" s="15" t="s">
        <v>16</v>
      </c>
      <c r="D46" s="115"/>
      <c r="E46" s="116"/>
      <c r="F46" s="117"/>
      <c r="G46" s="15" t="s">
        <v>17</v>
      </c>
      <c r="H46" s="111"/>
      <c r="I46" s="3"/>
    </row>
    <row r="47" spans="1:9" x14ac:dyDescent="0.3">
      <c r="A47" s="3"/>
      <c r="B47" s="3"/>
      <c r="C47" s="3"/>
      <c r="D47" s="3"/>
      <c r="E47" s="3"/>
      <c r="F47" s="3"/>
      <c r="G47" s="3"/>
      <c r="H47" s="3"/>
      <c r="I47" s="3"/>
    </row>
    <row r="48" spans="1:9" ht="8.25" customHeight="1" x14ac:dyDescent="0.3">
      <c r="A48" s="3"/>
      <c r="B48" s="112"/>
      <c r="C48" s="112"/>
      <c r="D48" s="112"/>
      <c r="E48" s="112"/>
      <c r="F48" s="112"/>
      <c r="G48" s="112"/>
      <c r="H48" s="113"/>
      <c r="I48" s="3"/>
    </row>
    <row r="49" spans="1:12" ht="9.75" customHeight="1" x14ac:dyDescent="0.3">
      <c r="A49" s="3"/>
      <c r="B49" s="3"/>
      <c r="C49" s="3"/>
      <c r="D49" s="3"/>
      <c r="E49" s="3"/>
      <c r="F49" s="3"/>
      <c r="G49" s="3"/>
      <c r="H49" s="3"/>
      <c r="I49" s="3"/>
    </row>
    <row r="50" spans="1:12" ht="82.9" customHeight="1" x14ac:dyDescent="0.3">
      <c r="A50" s="3"/>
      <c r="B50" s="104" t="s">
        <v>23</v>
      </c>
      <c r="C50" s="127" t="s">
        <v>102</v>
      </c>
      <c r="D50" s="127"/>
      <c r="E50" s="127"/>
      <c r="F50" s="127"/>
      <c r="G50" s="127"/>
      <c r="H50" s="127"/>
      <c r="I50" s="3"/>
    </row>
    <row r="51" spans="1:12" x14ac:dyDescent="0.3">
      <c r="A51" s="3"/>
      <c r="B51" s="3"/>
      <c r="C51" s="3"/>
      <c r="D51" s="3"/>
      <c r="E51" s="3"/>
      <c r="F51" s="3"/>
      <c r="G51" s="3"/>
      <c r="H51" s="3"/>
      <c r="I51" s="3"/>
    </row>
    <row r="52" spans="1:12" ht="20.25" customHeight="1" x14ac:dyDescent="0.3">
      <c r="A52" s="3"/>
      <c r="B52" s="3"/>
      <c r="C52" s="15" t="s">
        <v>24</v>
      </c>
      <c r="D52" s="114"/>
      <c r="E52" s="13"/>
      <c r="F52" s="101"/>
      <c r="G52" s="3"/>
      <c r="H52" s="3"/>
      <c r="I52" s="3"/>
    </row>
    <row r="53" spans="1:12" ht="28.5" customHeight="1" x14ac:dyDescent="0.3">
      <c r="A53" s="3"/>
      <c r="B53" s="3"/>
      <c r="C53" s="15" t="s">
        <v>16</v>
      </c>
      <c r="D53" s="115"/>
      <c r="E53" s="116"/>
      <c r="F53" s="117"/>
      <c r="G53" s="15" t="s">
        <v>17</v>
      </c>
      <c r="H53" s="111"/>
      <c r="I53" s="3"/>
    </row>
    <row r="54" spans="1:12" ht="15" customHeight="1" x14ac:dyDescent="0.3">
      <c r="A54" s="3"/>
      <c r="B54" s="112"/>
      <c r="C54" s="112"/>
      <c r="D54" s="112"/>
      <c r="E54" s="112"/>
      <c r="F54" s="112"/>
      <c r="G54" s="112"/>
      <c r="H54" s="113"/>
      <c r="I54" s="3"/>
    </row>
    <row r="55" spans="1:12" x14ac:dyDescent="0.3">
      <c r="A55" s="3"/>
      <c r="B55" s="3"/>
      <c r="C55" s="3"/>
      <c r="D55" s="3"/>
      <c r="E55" s="3"/>
      <c r="F55" s="3"/>
      <c r="G55" s="3"/>
      <c r="H55" s="3"/>
      <c r="I55" s="3"/>
    </row>
    <row r="56" spans="1:12" x14ac:dyDescent="0.3">
      <c r="A56" s="3"/>
      <c r="B56" s="3"/>
      <c r="C56" s="3"/>
      <c r="D56" s="3"/>
      <c r="E56" s="3"/>
      <c r="F56" s="3"/>
      <c r="G56" s="3"/>
      <c r="H56" s="3"/>
      <c r="I56" s="3"/>
    </row>
    <row r="57" spans="1:12" x14ac:dyDescent="0.3">
      <c r="A57" s="3"/>
      <c r="B57" s="3"/>
      <c r="C57" s="3"/>
      <c r="D57" s="3"/>
      <c r="E57" s="3"/>
      <c r="F57" s="3"/>
      <c r="G57" s="3"/>
      <c r="H57" s="3"/>
      <c r="I57" s="3"/>
      <c r="L57" s="118"/>
    </row>
    <row r="58" spans="1:12" x14ac:dyDescent="0.3">
      <c r="A58" s="3"/>
      <c r="B58" s="3"/>
      <c r="C58" s="3"/>
      <c r="D58" s="3"/>
      <c r="E58" s="3"/>
      <c r="F58" s="3"/>
      <c r="G58" s="3"/>
      <c r="H58" s="15" t="s">
        <v>62</v>
      </c>
      <c r="I58" s="3"/>
    </row>
  </sheetData>
  <mergeCells count="7">
    <mergeCell ref="C43:H43"/>
    <mergeCell ref="C50:H50"/>
    <mergeCell ref="D10:E10"/>
    <mergeCell ref="D13:E13"/>
    <mergeCell ref="C19:H20"/>
    <mergeCell ref="C27:H28"/>
    <mergeCell ref="C35:H36"/>
  </mergeCells>
  <pageMargins left="0.15748031496062992" right="0.15748031496062992" top="0.78740157480314965" bottom="0.31496062992125984" header="0.15748031496062992" footer="0.15748031496062992"/>
  <pageSetup paperSize="9" scale="62" orientation="portrait" r:id="rId1"/>
  <headerFooter alignWithMargins="0">
    <oddHeader>&amp;L&amp;8Department of Transport and Main Roads
Project Cost Estimating Manual&amp;R&amp;8Annexure L
Project Cost Estimate (Summary)</oddHeader>
    <oddFooter>&amp;L&amp;"Arial,Bold Italic"&amp;8&amp;D - &amp;T &amp;R&amp;4&amp;YIan Gray  3066 4259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022E5BC96C7B46B2033C10943DC956" ma:contentTypeVersion="8" ma:contentTypeDescription="Create a new document." ma:contentTypeScope="" ma:versionID="37d935f73e2b4be5d44c78f3a23a3e58">
  <xsd:schema xmlns:xsd="http://www.w3.org/2001/XMLSchema" xmlns:xs="http://www.w3.org/2001/XMLSchema" xmlns:p="http://schemas.microsoft.com/office/2006/metadata/properties" xmlns:ns2="38b4f9b2-0c2c-47d5-9352-02d32e50e443" targetNamespace="http://schemas.microsoft.com/office/2006/metadata/properties" ma:root="true" ma:fieldsID="a698127bdae6e40bbf741f29596f1c03" ns2:_="">
    <xsd:import namespace="38b4f9b2-0c2c-47d5-9352-02d32e50e44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4f9b2-0c2c-47d5-9352-02d32e50e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D79D53-2C62-42F7-ADDB-13FC4C00177A}">
  <ds:schemaRefs>
    <ds:schemaRef ds:uri="http://purl.org/dc/elements/1.1/"/>
    <ds:schemaRef ds:uri="38b4f9b2-0c2c-47d5-9352-02d32e50e443"/>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23F6E61-B9FF-4A96-A651-EF24B39F4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4f9b2-0c2c-47d5-9352-02d32e50e4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69A10A-8662-465D-9AB1-FC5F25DC63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M4755 Page 1</vt:lpstr>
      <vt:lpstr>M4755 Page 2</vt:lpstr>
      <vt:lpstr>'M4755 Page 1'!Print_Area</vt:lpstr>
      <vt:lpstr>'M4755 Page 2'!Print_Area</vt:lpstr>
    </vt:vector>
  </TitlesOfParts>
  <Company>Department of Transport and Main 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L - Project Cost Estimate (Summary)</dc:title>
  <dc:subject>Project Cost Estimating Manual (PCEM)</dc:subject>
  <dc:creator>Department of Transport and Main Roads</dc:creator>
  <cp:keywords>PCEM, </cp:keywords>
  <cp:lastModifiedBy>Jennifer M McConaghie</cp:lastModifiedBy>
  <cp:lastPrinted>2025-05-16T07:35:46Z</cp:lastPrinted>
  <dcterms:created xsi:type="dcterms:W3CDTF">2017-05-18T04:24:10Z</dcterms:created>
  <dcterms:modified xsi:type="dcterms:W3CDTF">2025-11-21T05:50:28Z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0x01010076022E5BC96C7B46B2033C10943DC956</vt:lpwstr>
  </property>
</Properties>
</file>